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piegazioni" sheetId="8" r:id="rId1"/>
    <sheet name="Travi" sheetId="5" r:id="rId2"/>
    <sheet name="Tel-1x" sheetId="7" r:id="rId3"/>
    <sheet name="Tel-2x" sheetId="9" r:id="rId4"/>
  </sheets>
  <calcPr calcId="125725"/>
</workbook>
</file>

<file path=xl/calcChain.xml><?xml version="1.0" encoding="utf-8"?>
<calcChain xmlns="http://schemas.openxmlformats.org/spreadsheetml/2006/main">
  <c r="DJ174" i="9"/>
  <c r="CR174"/>
  <c r="BZ174"/>
  <c r="BH174"/>
  <c r="AP174"/>
  <c r="X174"/>
  <c r="F174"/>
  <c r="DJ146"/>
  <c r="CR146"/>
  <c r="BZ146"/>
  <c r="BH146"/>
  <c r="AP146"/>
  <c r="X146"/>
  <c r="F146"/>
  <c r="DJ118"/>
  <c r="CR118"/>
  <c r="BZ118"/>
  <c r="BH118"/>
  <c r="AP118"/>
  <c r="X118"/>
  <c r="F118"/>
  <c r="DJ90"/>
  <c r="CR90"/>
  <c r="BZ90"/>
  <c r="BH90"/>
  <c r="AP90"/>
  <c r="X90"/>
  <c r="F90"/>
  <c r="DJ62"/>
  <c r="CR62"/>
  <c r="BZ62"/>
  <c r="BH62"/>
  <c r="AP62"/>
  <c r="X62"/>
  <c r="F62"/>
  <c r="DJ34"/>
  <c r="CR34"/>
  <c r="BZ34"/>
  <c r="BH34"/>
  <c r="AP34"/>
  <c r="X34"/>
  <c r="F34"/>
  <c r="N3"/>
  <c r="G3"/>
  <c r="N2"/>
  <c r="H2"/>
  <c r="BU197" i="7"/>
  <c r="A197"/>
  <c r="B181"/>
  <c r="B180"/>
  <c r="DF179"/>
  <c r="B179"/>
  <c r="DJ174"/>
  <c r="CR174"/>
  <c r="CN174"/>
  <c r="BZ174"/>
  <c r="BV174"/>
  <c r="BH174"/>
  <c r="AP174"/>
  <c r="X174"/>
  <c r="F174"/>
  <c r="DF173"/>
  <c r="DE197" s="1"/>
  <c r="CN173"/>
  <c r="CN179" s="1"/>
  <c r="BV173"/>
  <c r="BV179" s="1"/>
  <c r="BD173"/>
  <c r="BC197" s="1"/>
  <c r="AL173"/>
  <c r="AL174" s="1"/>
  <c r="T173"/>
  <c r="T179" s="1"/>
  <c r="B173"/>
  <c r="B174" s="1"/>
  <c r="BU169"/>
  <c r="A169"/>
  <c r="B153"/>
  <c r="B152"/>
  <c r="DF151"/>
  <c r="B151"/>
  <c r="DJ146"/>
  <c r="CR146"/>
  <c r="CN146"/>
  <c r="BZ146"/>
  <c r="BV146"/>
  <c r="BH146"/>
  <c r="AP146"/>
  <c r="X146"/>
  <c r="F146"/>
  <c r="DF145"/>
  <c r="DE169" s="1"/>
  <c r="CN145"/>
  <c r="CN151" s="1"/>
  <c r="BV145"/>
  <c r="BV151" s="1"/>
  <c r="BD145"/>
  <c r="BC169" s="1"/>
  <c r="AL145"/>
  <c r="AL146" s="1"/>
  <c r="T145"/>
  <c r="T151" s="1"/>
  <c r="B145"/>
  <c r="B146" s="1"/>
  <c r="AL124"/>
  <c r="DF123"/>
  <c r="DF124" s="1"/>
  <c r="AL123"/>
  <c r="T123"/>
  <c r="B123"/>
  <c r="DJ118"/>
  <c r="DF118"/>
  <c r="CR118"/>
  <c r="CN118"/>
  <c r="BZ118"/>
  <c r="BV118"/>
  <c r="BH118"/>
  <c r="AP118"/>
  <c r="X118"/>
  <c r="F118"/>
  <c r="DF117"/>
  <c r="DE141" s="1"/>
  <c r="CN117"/>
  <c r="BV117"/>
  <c r="BV123" s="1"/>
  <c r="BD117"/>
  <c r="BC141" s="1"/>
  <c r="AL117"/>
  <c r="AK141" s="1"/>
  <c r="T117"/>
  <c r="B117"/>
  <c r="B118" s="1"/>
  <c r="AL97"/>
  <c r="AL96"/>
  <c r="T96"/>
  <c r="DF95"/>
  <c r="DF96" s="1"/>
  <c r="AL95"/>
  <c r="T95"/>
  <c r="B95"/>
  <c r="DJ90"/>
  <c r="CR90"/>
  <c r="BZ90"/>
  <c r="BV90"/>
  <c r="BH90"/>
  <c r="AP90"/>
  <c r="X90"/>
  <c r="F90"/>
  <c r="DF89"/>
  <c r="DE113" s="1"/>
  <c r="CN89"/>
  <c r="CN90" s="1"/>
  <c r="BV89"/>
  <c r="BV95" s="1"/>
  <c r="BD89"/>
  <c r="BC113" s="1"/>
  <c r="AL89"/>
  <c r="AK113" s="1"/>
  <c r="T89"/>
  <c r="B89"/>
  <c r="B90" s="1"/>
  <c r="G5" i="9"/>
  <c r="G5" i="7"/>
  <c r="B7" i="9" l="1"/>
  <c r="B5"/>
  <c r="C5"/>
  <c r="B33"/>
  <c r="B39"/>
  <c r="DN5"/>
  <c r="CD5"/>
  <c r="AT5"/>
  <c r="J5"/>
  <c r="Y5" s="1"/>
  <c r="CV5"/>
  <c r="BL5"/>
  <c r="AB5"/>
  <c r="I3"/>
  <c r="DF180" i="7"/>
  <c r="CN180"/>
  <c r="B182"/>
  <c r="BV180"/>
  <c r="T180"/>
  <c r="S197"/>
  <c r="T174"/>
  <c r="AL179"/>
  <c r="CM197"/>
  <c r="DF174"/>
  <c r="BD179"/>
  <c r="AK197"/>
  <c r="BD174"/>
  <c r="T152"/>
  <c r="BV152"/>
  <c r="CN152"/>
  <c r="DF152"/>
  <c r="B154"/>
  <c r="S169"/>
  <c r="T146"/>
  <c r="AL151"/>
  <c r="CM169"/>
  <c r="DF146"/>
  <c r="BD151"/>
  <c r="AK169"/>
  <c r="BD146"/>
  <c r="DF125"/>
  <c r="CN123"/>
  <c r="CM141"/>
  <c r="B124"/>
  <c r="T118"/>
  <c r="S141"/>
  <c r="BV124"/>
  <c r="T124"/>
  <c r="AL125"/>
  <c r="AL118"/>
  <c r="A141"/>
  <c r="BU141"/>
  <c r="BD123"/>
  <c r="BD118"/>
  <c r="BV96"/>
  <c r="T97"/>
  <c r="CN95"/>
  <c r="CM113"/>
  <c r="B96"/>
  <c r="T90"/>
  <c r="S113"/>
  <c r="DF97"/>
  <c r="AL98"/>
  <c r="AL90"/>
  <c r="A113"/>
  <c r="BU113"/>
  <c r="DF90"/>
  <c r="BD95"/>
  <c r="BD90"/>
  <c r="A7" i="9" l="1"/>
  <c r="B32" s="1"/>
  <c r="A55" s="1"/>
  <c r="AQ5"/>
  <c r="T5"/>
  <c r="U5"/>
  <c r="H7"/>
  <c r="G39" s="1"/>
  <c r="C7"/>
  <c r="I7"/>
  <c r="H39" s="1"/>
  <c r="D7"/>
  <c r="J7"/>
  <c r="I39" s="1"/>
  <c r="F7"/>
  <c r="E39" s="1"/>
  <c r="B8"/>
  <c r="G7"/>
  <c r="F39" s="1"/>
  <c r="E7"/>
  <c r="D39" s="1"/>
  <c r="T33"/>
  <c r="B61"/>
  <c r="A57"/>
  <c r="B40"/>
  <c r="AL180" i="7"/>
  <c r="CN181"/>
  <c r="BV181"/>
  <c r="DF181"/>
  <c r="BD180"/>
  <c r="T181"/>
  <c r="BV153"/>
  <c r="DF153"/>
  <c r="T153"/>
  <c r="BD152"/>
  <c r="AL152"/>
  <c r="CN153"/>
  <c r="DF126"/>
  <c r="CN124"/>
  <c r="AL126"/>
  <c r="B125"/>
  <c r="BV125"/>
  <c r="BD124"/>
  <c r="T125"/>
  <c r="BV97"/>
  <c r="T98"/>
  <c r="B97"/>
  <c r="DF98"/>
  <c r="BD96"/>
  <c r="CN96"/>
  <c r="B60" i="9" l="1"/>
  <c r="A83" s="1"/>
  <c r="B172"/>
  <c r="A195" s="1"/>
  <c r="B144"/>
  <c r="A167" s="1"/>
  <c r="B88"/>
  <c r="A111" s="1"/>
  <c r="B116"/>
  <c r="A139" s="1"/>
  <c r="K39"/>
  <c r="J39"/>
  <c r="O39"/>
  <c r="AM5"/>
  <c r="AL5"/>
  <c r="BI5"/>
  <c r="S6"/>
  <c r="S7"/>
  <c r="T7"/>
  <c r="B41"/>
  <c r="CN30"/>
  <c r="BV29"/>
  <c r="BD28"/>
  <c r="AL27"/>
  <c r="DF30"/>
  <c r="CN29"/>
  <c r="BV28"/>
  <c r="BD27"/>
  <c r="DF29"/>
  <c r="CN28"/>
  <c r="BV27"/>
  <c r="B30"/>
  <c r="DF28"/>
  <c r="CN27"/>
  <c r="AL30"/>
  <c r="B28"/>
  <c r="AL29"/>
  <c r="B27"/>
  <c r="BV30"/>
  <c r="AL28"/>
  <c r="BD29"/>
  <c r="T27"/>
  <c r="DF27"/>
  <c r="B29"/>
  <c r="BD30"/>
  <c r="T30"/>
  <c r="T28"/>
  <c r="T29"/>
  <c r="B89"/>
  <c r="A85"/>
  <c r="B62"/>
  <c r="B67"/>
  <c r="S57"/>
  <c r="T61"/>
  <c r="AL33"/>
  <c r="T39"/>
  <c r="C8"/>
  <c r="F8"/>
  <c r="E40" s="1"/>
  <c r="D8"/>
  <c r="E8"/>
  <c r="D40" s="1"/>
  <c r="B9"/>
  <c r="I8"/>
  <c r="H40" s="1"/>
  <c r="J8"/>
  <c r="I40" s="1"/>
  <c r="G8"/>
  <c r="F40" s="1"/>
  <c r="H8"/>
  <c r="G40" s="1"/>
  <c r="T182" i="7"/>
  <c r="BV182"/>
  <c r="CN182"/>
  <c r="AL181"/>
  <c r="BD181"/>
  <c r="DF182"/>
  <c r="DF154"/>
  <c r="T154"/>
  <c r="BV154"/>
  <c r="AL153"/>
  <c r="CN154"/>
  <c r="BD153"/>
  <c r="BD125"/>
  <c r="BV126"/>
  <c r="B126"/>
  <c r="T126"/>
  <c r="CN125"/>
  <c r="CN97"/>
  <c r="B98"/>
  <c r="BV98"/>
  <c r="BD97"/>
  <c r="L39" i="9" l="1"/>
  <c r="N39" s="1"/>
  <c r="P39" s="1"/>
  <c r="O40"/>
  <c r="B68"/>
  <c r="X30"/>
  <c r="Y30"/>
  <c r="Z30"/>
  <c r="AA30"/>
  <c r="W30"/>
  <c r="V30"/>
  <c r="AB30"/>
  <c r="U30"/>
  <c r="BF30"/>
  <c r="BG30"/>
  <c r="BH30"/>
  <c r="BI30"/>
  <c r="BK30"/>
  <c r="BL30"/>
  <c r="BE30"/>
  <c r="BJ30"/>
  <c r="DJ27"/>
  <c r="DK27"/>
  <c r="DL27"/>
  <c r="DM27"/>
  <c r="DI27"/>
  <c r="DG27"/>
  <c r="DH27"/>
  <c r="DN27"/>
  <c r="AM28"/>
  <c r="AN28"/>
  <c r="AO28"/>
  <c r="AP28"/>
  <c r="AT28"/>
  <c r="AQ28"/>
  <c r="AR28"/>
  <c r="AS28"/>
  <c r="T172"/>
  <c r="S195" s="1"/>
  <c r="T116"/>
  <c r="S139" s="1"/>
  <c r="T60"/>
  <c r="S83" s="1"/>
  <c r="T144"/>
  <c r="S167" s="1"/>
  <c r="T32"/>
  <c r="S55" s="1"/>
  <c r="T88"/>
  <c r="S111" s="1"/>
  <c r="D9"/>
  <c r="E9"/>
  <c r="D41" s="1"/>
  <c r="F9"/>
  <c r="E41" s="1"/>
  <c r="G9"/>
  <c r="F41" s="1"/>
  <c r="H9"/>
  <c r="G41" s="1"/>
  <c r="J9"/>
  <c r="C9"/>
  <c r="B10"/>
  <c r="I9"/>
  <c r="H41" s="1"/>
  <c r="H49" s="1"/>
  <c r="W29"/>
  <c r="X29"/>
  <c r="Y29"/>
  <c r="Z29"/>
  <c r="AB29"/>
  <c r="V29"/>
  <c r="U29"/>
  <c r="AA29"/>
  <c r="CV30"/>
  <c r="CO30"/>
  <c r="CP30"/>
  <c r="CQ30"/>
  <c r="CS30"/>
  <c r="CT30"/>
  <c r="CU30"/>
  <c r="CR30"/>
  <c r="T8"/>
  <c r="X7"/>
  <c r="W39" s="1"/>
  <c r="Y7"/>
  <c r="X39" s="1"/>
  <c r="AA7"/>
  <c r="Z7"/>
  <c r="AB7"/>
  <c r="AA39" s="1"/>
  <c r="V7"/>
  <c r="W7"/>
  <c r="V39" s="1"/>
  <c r="U7"/>
  <c r="M39"/>
  <c r="CD29"/>
  <c r="BW29"/>
  <c r="BX29"/>
  <c r="BY29"/>
  <c r="CC29"/>
  <c r="BZ29"/>
  <c r="CB29"/>
  <c r="CA29"/>
  <c r="J40"/>
  <c r="D27"/>
  <c r="E27"/>
  <c r="F27"/>
  <c r="G27"/>
  <c r="C27"/>
  <c r="H27"/>
  <c r="J27"/>
  <c r="I27"/>
  <c r="DL29"/>
  <c r="DM29"/>
  <c r="DN29"/>
  <c r="DG29"/>
  <c r="DK29"/>
  <c r="DH29"/>
  <c r="DI29"/>
  <c r="DJ29"/>
  <c r="Z39"/>
  <c r="Y39"/>
  <c r="T40"/>
  <c r="BE29"/>
  <c r="BF29"/>
  <c r="BG29"/>
  <c r="BH29"/>
  <c r="BJ29"/>
  <c r="BK29"/>
  <c r="BL29"/>
  <c r="BI29"/>
  <c r="DK28"/>
  <c r="DL28"/>
  <c r="DM28"/>
  <c r="DN28"/>
  <c r="DJ28"/>
  <c r="DG28"/>
  <c r="DH28"/>
  <c r="DI28"/>
  <c r="AT27"/>
  <c r="AM27"/>
  <c r="AN27"/>
  <c r="AO27"/>
  <c r="AS27"/>
  <c r="AP27"/>
  <c r="AQ27"/>
  <c r="AR27"/>
  <c r="B117"/>
  <c r="A113"/>
  <c r="B90"/>
  <c r="B95"/>
  <c r="U27"/>
  <c r="V27"/>
  <c r="W27"/>
  <c r="X27"/>
  <c r="Z27"/>
  <c r="AA27"/>
  <c r="AB27"/>
  <c r="Y27"/>
  <c r="E28"/>
  <c r="F28"/>
  <c r="G28"/>
  <c r="H28"/>
  <c r="C28"/>
  <c r="D28"/>
  <c r="I28"/>
  <c r="J28"/>
  <c r="CS27"/>
  <c r="CT27"/>
  <c r="CU27"/>
  <c r="CV27"/>
  <c r="CP27"/>
  <c r="CQ27"/>
  <c r="CR27"/>
  <c r="CO27"/>
  <c r="CB27"/>
  <c r="CC27"/>
  <c r="CD27"/>
  <c r="BW27"/>
  <c r="CA27"/>
  <c r="BX27"/>
  <c r="BZ27"/>
  <c r="BY27"/>
  <c r="BK27"/>
  <c r="BL27"/>
  <c r="BE27"/>
  <c r="BF27"/>
  <c r="BH27"/>
  <c r="BI27"/>
  <c r="BJ27"/>
  <c r="BG27"/>
  <c r="G30"/>
  <c r="H30"/>
  <c r="I30"/>
  <c r="J30"/>
  <c r="D30"/>
  <c r="E30"/>
  <c r="F30"/>
  <c r="C30"/>
  <c r="BL28"/>
  <c r="BE28"/>
  <c r="BF28"/>
  <c r="BG28"/>
  <c r="BI28"/>
  <c r="BJ28"/>
  <c r="BK28"/>
  <c r="BH28"/>
  <c r="BD5"/>
  <c r="CA5"/>
  <c r="BE5"/>
  <c r="AO30"/>
  <c r="AP30"/>
  <c r="AQ30"/>
  <c r="AR30"/>
  <c r="AM30"/>
  <c r="AN30"/>
  <c r="AS30"/>
  <c r="AT30"/>
  <c r="CC28"/>
  <c r="CD28"/>
  <c r="BW28"/>
  <c r="BX28"/>
  <c r="CB28"/>
  <c r="BY28"/>
  <c r="CA28"/>
  <c r="BZ28"/>
  <c r="B42"/>
  <c r="I41"/>
  <c r="I49" s="1"/>
  <c r="T89"/>
  <c r="T62"/>
  <c r="S85"/>
  <c r="T67"/>
  <c r="F29"/>
  <c r="G29"/>
  <c r="H29"/>
  <c r="I29"/>
  <c r="C29"/>
  <c r="D29"/>
  <c r="E29"/>
  <c r="J29"/>
  <c r="AN29"/>
  <c r="AO29"/>
  <c r="AP29"/>
  <c r="AQ29"/>
  <c r="AM29"/>
  <c r="AR29"/>
  <c r="AS29"/>
  <c r="AT29"/>
  <c r="DM30"/>
  <c r="DN30"/>
  <c r="DG30"/>
  <c r="DH30"/>
  <c r="DL30"/>
  <c r="DI30"/>
  <c r="DJ30"/>
  <c r="DK30"/>
  <c r="AL7"/>
  <c r="AK6"/>
  <c r="AK7"/>
  <c r="AL61"/>
  <c r="AK57"/>
  <c r="BD33"/>
  <c r="AL39"/>
  <c r="CU29"/>
  <c r="CV29"/>
  <c r="CO29"/>
  <c r="CP29"/>
  <c r="CR29"/>
  <c r="CS29"/>
  <c r="CT29"/>
  <c r="CQ29"/>
  <c r="K40"/>
  <c r="V28"/>
  <c r="W28"/>
  <c r="X28"/>
  <c r="Y28"/>
  <c r="AA28"/>
  <c r="AB28"/>
  <c r="U28"/>
  <c r="Z28"/>
  <c r="CT28"/>
  <c r="CU28"/>
  <c r="CV28"/>
  <c r="CO28"/>
  <c r="CQ28"/>
  <c r="CR28"/>
  <c r="CS28"/>
  <c r="CP28"/>
  <c r="BW30"/>
  <c r="BX30"/>
  <c r="BY30"/>
  <c r="BZ30"/>
  <c r="CD30"/>
  <c r="CA30"/>
  <c r="CC30"/>
  <c r="CB30"/>
  <c r="BD182" i="7"/>
  <c r="AL182"/>
  <c r="AL154"/>
  <c r="BD154"/>
  <c r="CN126"/>
  <c r="BD126"/>
  <c r="BD98"/>
  <c r="CN98"/>
  <c r="M40" i="9" l="1"/>
  <c r="Q39"/>
  <c r="O41"/>
  <c r="AB39"/>
  <c r="AL40"/>
  <c r="F49"/>
  <c r="J49" s="1"/>
  <c r="J41"/>
  <c r="B96"/>
  <c r="E10"/>
  <c r="D42" s="1"/>
  <c r="H10"/>
  <c r="G42" s="1"/>
  <c r="F10"/>
  <c r="E42" s="1"/>
  <c r="G10"/>
  <c r="F42" s="1"/>
  <c r="I10"/>
  <c r="H42" s="1"/>
  <c r="H50" s="1"/>
  <c r="C10"/>
  <c r="D10"/>
  <c r="J10"/>
  <c r="I42" s="1"/>
  <c r="I50" s="1"/>
  <c r="B11"/>
  <c r="T68"/>
  <c r="G49"/>
  <c r="K49" s="1"/>
  <c r="K41"/>
  <c r="M41" s="1"/>
  <c r="P32"/>
  <c r="B69"/>
  <c r="AL62"/>
  <c r="AL89"/>
  <c r="AK85"/>
  <c r="AL67"/>
  <c r="BW5"/>
  <c r="BV5"/>
  <c r="CS5"/>
  <c r="B145"/>
  <c r="A141"/>
  <c r="B118"/>
  <c r="B123"/>
  <c r="L40"/>
  <c r="N40" s="1"/>
  <c r="AN7"/>
  <c r="AQ7"/>
  <c r="AP39" s="1"/>
  <c r="AR7"/>
  <c r="AQ39" s="1"/>
  <c r="AL8"/>
  <c r="AO7"/>
  <c r="AN39" s="1"/>
  <c r="AP7"/>
  <c r="AO39" s="1"/>
  <c r="AT7"/>
  <c r="AS39" s="1"/>
  <c r="AM7"/>
  <c r="AS7"/>
  <c r="AR39" s="1"/>
  <c r="AC39"/>
  <c r="AL172"/>
  <c r="AK195" s="1"/>
  <c r="AL116"/>
  <c r="AK139" s="1"/>
  <c r="AL60"/>
  <c r="AK83" s="1"/>
  <c r="AL144"/>
  <c r="AK167" s="1"/>
  <c r="AL88"/>
  <c r="AK111" s="1"/>
  <c r="AL32"/>
  <c r="AK55" s="1"/>
  <c r="BD7"/>
  <c r="BC7"/>
  <c r="BC6"/>
  <c r="T41"/>
  <c r="T117"/>
  <c r="T90"/>
  <c r="S113"/>
  <c r="T95"/>
  <c r="AB8"/>
  <c r="AA40" s="1"/>
  <c r="U8"/>
  <c r="X8"/>
  <c r="W40" s="1"/>
  <c r="V8"/>
  <c r="W8"/>
  <c r="V40" s="1"/>
  <c r="Z8"/>
  <c r="Y40" s="1"/>
  <c r="T9"/>
  <c r="AA8"/>
  <c r="Z40" s="1"/>
  <c r="Y8"/>
  <c r="X40" s="1"/>
  <c r="AG39"/>
  <c r="BV33"/>
  <c r="BD61"/>
  <c r="BC57"/>
  <c r="BD39"/>
  <c r="M49" l="1"/>
  <c r="P34"/>
  <c r="E49" s="1"/>
  <c r="P33"/>
  <c r="O43" s="1"/>
  <c r="O51" s="1"/>
  <c r="O52" s="1"/>
  <c r="D57" s="1"/>
  <c r="AE39"/>
  <c r="F50"/>
  <c r="J50" s="1"/>
  <c r="J42"/>
  <c r="AB40"/>
  <c r="AY39"/>
  <c r="AC40"/>
  <c r="G50"/>
  <c r="K50" s="1"/>
  <c r="K42"/>
  <c r="CN33"/>
  <c r="BU57"/>
  <c r="BV61"/>
  <c r="BV39"/>
  <c r="AL9"/>
  <c r="AS8"/>
  <c r="AR40" s="1"/>
  <c r="AT8"/>
  <c r="AS40" s="1"/>
  <c r="AN8"/>
  <c r="AM8"/>
  <c r="AQ8"/>
  <c r="AP40" s="1"/>
  <c r="AR8"/>
  <c r="AQ40" s="1"/>
  <c r="AO8"/>
  <c r="AN40" s="1"/>
  <c r="AP8"/>
  <c r="B173"/>
  <c r="A169"/>
  <c r="B146"/>
  <c r="B151"/>
  <c r="T69"/>
  <c r="AO40"/>
  <c r="AL41"/>
  <c r="BC85"/>
  <c r="BD89"/>
  <c r="BD62"/>
  <c r="BD67"/>
  <c r="U9"/>
  <c r="X9"/>
  <c r="Y9"/>
  <c r="V9"/>
  <c r="W9"/>
  <c r="V41" s="1"/>
  <c r="T10"/>
  <c r="AA9"/>
  <c r="Z41" s="1"/>
  <c r="Z49" s="1"/>
  <c r="AB9"/>
  <c r="AA41" s="1"/>
  <c r="AA49" s="1"/>
  <c r="Z9"/>
  <c r="Y41" s="1"/>
  <c r="T96"/>
  <c r="I48"/>
  <c r="H47"/>
  <c r="H48"/>
  <c r="F48"/>
  <c r="G48"/>
  <c r="G47"/>
  <c r="I47"/>
  <c r="F47"/>
  <c r="AL117"/>
  <c r="AK113"/>
  <c r="AL90"/>
  <c r="AL95"/>
  <c r="B70"/>
  <c r="BL7"/>
  <c r="BK39" s="1"/>
  <c r="BE7"/>
  <c r="BD8"/>
  <c r="BF7"/>
  <c r="BG7"/>
  <c r="BJ7"/>
  <c r="BI39" s="1"/>
  <c r="BK7"/>
  <c r="BJ39" s="1"/>
  <c r="BH7"/>
  <c r="BG39" s="1"/>
  <c r="BI7"/>
  <c r="BH39" s="1"/>
  <c r="Q40"/>
  <c r="P40"/>
  <c r="BD172"/>
  <c r="BC195" s="1"/>
  <c r="BD144"/>
  <c r="BC167" s="1"/>
  <c r="BD32"/>
  <c r="BC55" s="1"/>
  <c r="BD88"/>
  <c r="BC111" s="1"/>
  <c r="BD116"/>
  <c r="BC139" s="1"/>
  <c r="BD60"/>
  <c r="BC83" s="1"/>
  <c r="AD39"/>
  <c r="AF39" s="1"/>
  <c r="BD40"/>
  <c r="BF39"/>
  <c r="B124"/>
  <c r="AL68"/>
  <c r="T145"/>
  <c r="S141"/>
  <c r="T118"/>
  <c r="T123"/>
  <c r="O42"/>
  <c r="BU7"/>
  <c r="BV7"/>
  <c r="BU6"/>
  <c r="L49"/>
  <c r="N49" s="1"/>
  <c r="X41"/>
  <c r="AH32" s="1"/>
  <c r="W41"/>
  <c r="T42"/>
  <c r="AT39"/>
  <c r="AU39"/>
  <c r="AG40"/>
  <c r="B97"/>
  <c r="CO5"/>
  <c r="DK5"/>
  <c r="CN5"/>
  <c r="F11"/>
  <c r="E67" s="1"/>
  <c r="I11"/>
  <c r="H67" s="1"/>
  <c r="G11"/>
  <c r="F67" s="1"/>
  <c r="H11"/>
  <c r="G67" s="1"/>
  <c r="J11"/>
  <c r="I67" s="1"/>
  <c r="D11"/>
  <c r="E11"/>
  <c r="D67" s="1"/>
  <c r="C11"/>
  <c r="B12"/>
  <c r="L41"/>
  <c r="N41" s="1"/>
  <c r="E47" l="1"/>
  <c r="Q43"/>
  <c r="Q51" s="1"/>
  <c r="Q52" s="1"/>
  <c r="F57" s="1"/>
  <c r="Q49"/>
  <c r="E50"/>
  <c r="P43"/>
  <c r="P44" s="1"/>
  <c r="E48"/>
  <c r="D47"/>
  <c r="O47" s="1"/>
  <c r="D55" s="1"/>
  <c r="D49"/>
  <c r="O49" s="1"/>
  <c r="D48"/>
  <c r="O48" s="1"/>
  <c r="D56" s="1"/>
  <c r="O44"/>
  <c r="AD40"/>
  <c r="AF40" s="1"/>
  <c r="AH40" s="1"/>
  <c r="D50"/>
  <c r="O50" s="1"/>
  <c r="L50"/>
  <c r="N50" s="1"/>
  <c r="AV39"/>
  <c r="AX39" s="1"/>
  <c r="AZ39" s="1"/>
  <c r="J47"/>
  <c r="M42"/>
  <c r="K48"/>
  <c r="P49"/>
  <c r="AY40"/>
  <c r="AT40"/>
  <c r="BL39"/>
  <c r="AA47"/>
  <c r="Y48"/>
  <c r="X48"/>
  <c r="AA48"/>
  <c r="X47"/>
  <c r="Z47"/>
  <c r="Z48"/>
  <c r="Y47"/>
  <c r="AG41"/>
  <c r="J67"/>
  <c r="G12"/>
  <c r="F68" s="1"/>
  <c r="J12"/>
  <c r="I68" s="1"/>
  <c r="H12"/>
  <c r="G68" s="1"/>
  <c r="I12"/>
  <c r="H68" s="1"/>
  <c r="C12"/>
  <c r="E12"/>
  <c r="D68" s="1"/>
  <c r="F12"/>
  <c r="E68" s="1"/>
  <c r="D12"/>
  <c r="B13"/>
  <c r="BM39"/>
  <c r="AL96"/>
  <c r="Q41"/>
  <c r="P41"/>
  <c r="T124"/>
  <c r="AL69"/>
  <c r="B152"/>
  <c r="CM57"/>
  <c r="CN61"/>
  <c r="DF33"/>
  <c r="CN39"/>
  <c r="AE40"/>
  <c r="K47"/>
  <c r="L42"/>
  <c r="N42" s="1"/>
  <c r="T70"/>
  <c r="AU40"/>
  <c r="AH39"/>
  <c r="AI39"/>
  <c r="BV40"/>
  <c r="BV144"/>
  <c r="BU167" s="1"/>
  <c r="BV116"/>
  <c r="BU139" s="1"/>
  <c r="BV172"/>
  <c r="BU195" s="1"/>
  <c r="BV32"/>
  <c r="BU55" s="1"/>
  <c r="BV88"/>
  <c r="BU111" s="1"/>
  <c r="BV60"/>
  <c r="BU83" s="1"/>
  <c r="BD41"/>
  <c r="AL118"/>
  <c r="AL145"/>
  <c r="AK141"/>
  <c r="AL123"/>
  <c r="BD68"/>
  <c r="AT9"/>
  <c r="AS41" s="1"/>
  <c r="AS49" s="1"/>
  <c r="AM9"/>
  <c r="AO9"/>
  <c r="AN41" s="1"/>
  <c r="AN9"/>
  <c r="AR9"/>
  <c r="AQ41" s="1"/>
  <c r="AL10"/>
  <c r="AS9"/>
  <c r="AR41" s="1"/>
  <c r="AR49" s="1"/>
  <c r="AP9"/>
  <c r="AO41" s="1"/>
  <c r="AQ9"/>
  <c r="AP41" s="1"/>
  <c r="AW39"/>
  <c r="T97"/>
  <c r="K67"/>
  <c r="Y49"/>
  <c r="AC49" s="1"/>
  <c r="AC41"/>
  <c r="BC113"/>
  <c r="BD90"/>
  <c r="BD117"/>
  <c r="BD95"/>
  <c r="B125"/>
  <c r="BJ8"/>
  <c r="BI40" s="1"/>
  <c r="BE8"/>
  <c r="BD9"/>
  <c r="BK8"/>
  <c r="BJ40" s="1"/>
  <c r="BL8"/>
  <c r="BK40" s="1"/>
  <c r="BF8"/>
  <c r="BH8"/>
  <c r="BG40" s="1"/>
  <c r="BI8"/>
  <c r="BH40" s="1"/>
  <c r="BG8"/>
  <c r="BF40" s="1"/>
  <c r="O67"/>
  <c r="DG5"/>
  <c r="DF5"/>
  <c r="B98"/>
  <c r="CB7"/>
  <c r="CA39" s="1"/>
  <c r="CC7"/>
  <c r="CB39" s="1"/>
  <c r="BW7"/>
  <c r="BX7"/>
  <c r="CD7"/>
  <c r="CC39" s="1"/>
  <c r="BV8"/>
  <c r="BZ7"/>
  <c r="BY39" s="1"/>
  <c r="CA7"/>
  <c r="BZ39" s="1"/>
  <c r="BY7"/>
  <c r="BX39" s="1"/>
  <c r="S169"/>
  <c r="T173"/>
  <c r="T146"/>
  <c r="T151"/>
  <c r="BQ39"/>
  <c r="AL42"/>
  <c r="B174"/>
  <c r="A197"/>
  <c r="B179"/>
  <c r="X49"/>
  <c r="AB49" s="1"/>
  <c r="AB41"/>
  <c r="V10"/>
  <c r="Z10"/>
  <c r="Y42" s="1"/>
  <c r="W10"/>
  <c r="V42" s="1"/>
  <c r="X10"/>
  <c r="W42" s="1"/>
  <c r="Y10"/>
  <c r="X42" s="1"/>
  <c r="AB10"/>
  <c r="AA42" s="1"/>
  <c r="AA50" s="1"/>
  <c r="U10"/>
  <c r="AA10"/>
  <c r="Z42" s="1"/>
  <c r="Z50" s="1"/>
  <c r="T11"/>
  <c r="BV89"/>
  <c r="BU85"/>
  <c r="BV62"/>
  <c r="BV67"/>
  <c r="CM7"/>
  <c r="CM6"/>
  <c r="CN7"/>
  <c r="J48"/>
  <c r="M50"/>
  <c r="AW40" l="1"/>
  <c r="P51"/>
  <c r="P52" s="1"/>
  <c r="E57" s="1"/>
  <c r="H57" s="1"/>
  <c r="J57" s="1"/>
  <c r="AI40"/>
  <c r="P50"/>
  <c r="Q44"/>
  <c r="M67"/>
  <c r="AC48"/>
  <c r="L47"/>
  <c r="N47" s="1"/>
  <c r="P47" s="1"/>
  <c r="E55" s="1"/>
  <c r="BA39"/>
  <c r="Q50"/>
  <c r="AD41"/>
  <c r="AF41" s="1"/>
  <c r="AH41" s="1"/>
  <c r="L48"/>
  <c r="N48" s="1"/>
  <c r="P48" s="1"/>
  <c r="E56" s="1"/>
  <c r="M47"/>
  <c r="AB47"/>
  <c r="AD49"/>
  <c r="AF49" s="1"/>
  <c r="AC47"/>
  <c r="BN39"/>
  <c r="BP39" s="1"/>
  <c r="BL40"/>
  <c r="X50"/>
  <c r="AB50" s="1"/>
  <c r="AB42"/>
  <c r="BM40"/>
  <c r="CD39"/>
  <c r="Y50"/>
  <c r="AC50" s="1"/>
  <c r="AC42"/>
  <c r="W48"/>
  <c r="AH34"/>
  <c r="CE39"/>
  <c r="AQ49"/>
  <c r="AU49" s="1"/>
  <c r="AU41"/>
  <c r="AG42"/>
  <c r="AH33"/>
  <c r="V50" s="1"/>
  <c r="AG50" s="1"/>
  <c r="CR7"/>
  <c r="CQ39" s="1"/>
  <c r="CS7"/>
  <c r="CR39" s="1"/>
  <c r="CT7"/>
  <c r="CS39" s="1"/>
  <c r="CU7"/>
  <c r="CT39" s="1"/>
  <c r="CV7"/>
  <c r="CU39" s="1"/>
  <c r="CP7"/>
  <c r="CQ7"/>
  <c r="CP39" s="1"/>
  <c r="CN8"/>
  <c r="CO7"/>
  <c r="BU113"/>
  <c r="BV90"/>
  <c r="BV117"/>
  <c r="BV95"/>
  <c r="CN40"/>
  <c r="T125"/>
  <c r="B180"/>
  <c r="DE6"/>
  <c r="DF7"/>
  <c r="DE7"/>
  <c r="BD69"/>
  <c r="K68"/>
  <c r="M48"/>
  <c r="BO39"/>
  <c r="AL173"/>
  <c r="AK169"/>
  <c r="AL146"/>
  <c r="AL151"/>
  <c r="BV68"/>
  <c r="AY41"/>
  <c r="O68"/>
  <c r="AT41"/>
  <c r="AP49"/>
  <c r="AT49" s="1"/>
  <c r="T152"/>
  <c r="T98"/>
  <c r="AV40"/>
  <c r="AX40" s="1"/>
  <c r="BD42"/>
  <c r="BV41"/>
  <c r="AM10"/>
  <c r="AN10"/>
  <c r="AP10"/>
  <c r="AO42" s="1"/>
  <c r="AO10"/>
  <c r="AN42" s="1"/>
  <c r="AS10"/>
  <c r="AR42" s="1"/>
  <c r="AR50" s="1"/>
  <c r="AT10"/>
  <c r="AS42" s="1"/>
  <c r="AS50" s="1"/>
  <c r="AQ10"/>
  <c r="AP42" s="1"/>
  <c r="AR10"/>
  <c r="AQ42" s="1"/>
  <c r="AL11"/>
  <c r="AL124"/>
  <c r="CI39"/>
  <c r="CN144"/>
  <c r="CM167" s="1"/>
  <c r="CN116"/>
  <c r="CM139" s="1"/>
  <c r="CN172"/>
  <c r="CM195" s="1"/>
  <c r="CN60"/>
  <c r="CM83" s="1"/>
  <c r="CN32"/>
  <c r="CM55" s="1"/>
  <c r="CN88"/>
  <c r="CM111" s="1"/>
  <c r="CA8"/>
  <c r="BZ40" s="1"/>
  <c r="BW8"/>
  <c r="CB8"/>
  <c r="CA40" s="1"/>
  <c r="CD8"/>
  <c r="CC40" s="1"/>
  <c r="BV9"/>
  <c r="CC8"/>
  <c r="CB40" s="1"/>
  <c r="BY8"/>
  <c r="BX40" s="1"/>
  <c r="BZ8"/>
  <c r="BY40" s="1"/>
  <c r="BX8"/>
  <c r="B126"/>
  <c r="CN62"/>
  <c r="CN89"/>
  <c r="CM85"/>
  <c r="CN67"/>
  <c r="B153"/>
  <c r="AE49"/>
  <c r="L67"/>
  <c r="N67" s="1"/>
  <c r="AB48"/>
  <c r="AZ32"/>
  <c r="BC141"/>
  <c r="BD145"/>
  <c r="BD118"/>
  <c r="BD123"/>
  <c r="T174"/>
  <c r="S197"/>
  <c r="T179"/>
  <c r="BD96"/>
  <c r="BQ40"/>
  <c r="AL97"/>
  <c r="W11"/>
  <c r="V67" s="1"/>
  <c r="X11"/>
  <c r="W67" s="1"/>
  <c r="AA11"/>
  <c r="Z67" s="1"/>
  <c r="Y11"/>
  <c r="X67" s="1"/>
  <c r="Z11"/>
  <c r="Y67" s="1"/>
  <c r="U11"/>
  <c r="V11"/>
  <c r="AB11"/>
  <c r="AA67" s="1"/>
  <c r="T12"/>
  <c r="BD10"/>
  <c r="BK9"/>
  <c r="BJ41" s="1"/>
  <c r="BJ49" s="1"/>
  <c r="BL9"/>
  <c r="BK41" s="1"/>
  <c r="BK49" s="1"/>
  <c r="BG9"/>
  <c r="BF41" s="1"/>
  <c r="BE9"/>
  <c r="BF9"/>
  <c r="BI9"/>
  <c r="BH41" s="1"/>
  <c r="BJ9"/>
  <c r="BI41" s="1"/>
  <c r="BH9"/>
  <c r="BG41" s="1"/>
  <c r="P42"/>
  <c r="Q42"/>
  <c r="DF61"/>
  <c r="DE57"/>
  <c r="DF39"/>
  <c r="AL70"/>
  <c r="H13"/>
  <c r="G69" s="1"/>
  <c r="C13"/>
  <c r="I13"/>
  <c r="H69" s="1"/>
  <c r="H77" s="1"/>
  <c r="J13"/>
  <c r="I69" s="1"/>
  <c r="I77" s="1"/>
  <c r="F13"/>
  <c r="E69" s="1"/>
  <c r="G13"/>
  <c r="F69" s="1"/>
  <c r="D13"/>
  <c r="E13"/>
  <c r="D69" s="1"/>
  <c r="B14"/>
  <c r="J68"/>
  <c r="AE41"/>
  <c r="AV49" l="1"/>
  <c r="AX49" s="1"/>
  <c r="AE42"/>
  <c r="AV41"/>
  <c r="AX41" s="1"/>
  <c r="AZ41" s="1"/>
  <c r="AD48"/>
  <c r="AF48" s="1"/>
  <c r="AH48" s="1"/>
  <c r="W56" s="1"/>
  <c r="V48"/>
  <c r="AG48" s="1"/>
  <c r="V56" s="1"/>
  <c r="Q47"/>
  <c r="F55" s="1"/>
  <c r="G55" s="1"/>
  <c r="I55" s="1"/>
  <c r="AI41"/>
  <c r="AD47"/>
  <c r="AF47" s="1"/>
  <c r="L68"/>
  <c r="N68" s="1"/>
  <c r="Q68" s="1"/>
  <c r="AZ34"/>
  <c r="AO49" s="1"/>
  <c r="Q48"/>
  <c r="F56" s="1"/>
  <c r="H56" s="1"/>
  <c r="J56" s="1"/>
  <c r="BO40"/>
  <c r="CF39"/>
  <c r="CH39" s="1"/>
  <c r="CK39" s="1"/>
  <c r="AE47"/>
  <c r="BS39"/>
  <c r="BR39"/>
  <c r="AE50"/>
  <c r="DA39"/>
  <c r="AY42"/>
  <c r="AZ33"/>
  <c r="AN50" s="1"/>
  <c r="AY50" s="1"/>
  <c r="AP50"/>
  <c r="AT50" s="1"/>
  <c r="AT42"/>
  <c r="BQ41"/>
  <c r="BI49"/>
  <c r="BM49" s="1"/>
  <c r="BM41"/>
  <c r="CI40"/>
  <c r="AG67"/>
  <c r="BV69"/>
  <c r="CB9"/>
  <c r="CA41" s="1"/>
  <c r="BV10"/>
  <c r="CC9"/>
  <c r="BW9"/>
  <c r="CD9"/>
  <c r="CC41" s="1"/>
  <c r="CC49" s="1"/>
  <c r="BX9"/>
  <c r="BZ9"/>
  <c r="BY41" s="1"/>
  <c r="CA9"/>
  <c r="BZ41" s="1"/>
  <c r="BY9"/>
  <c r="BX41" s="1"/>
  <c r="AL152"/>
  <c r="BH49"/>
  <c r="BL49" s="1"/>
  <c r="BL41"/>
  <c r="CW39"/>
  <c r="AH43"/>
  <c r="AH51" s="1"/>
  <c r="AH52" s="1"/>
  <c r="W57" s="1"/>
  <c r="W47"/>
  <c r="W49"/>
  <c r="DF89"/>
  <c r="DE85"/>
  <c r="DF62"/>
  <c r="DF67"/>
  <c r="AC67"/>
  <c r="B154"/>
  <c r="BD70"/>
  <c r="DH7"/>
  <c r="DL7"/>
  <c r="DK39" s="1"/>
  <c r="DI7"/>
  <c r="DH39" s="1"/>
  <c r="DK7"/>
  <c r="DJ7"/>
  <c r="DI39" s="1"/>
  <c r="DN7"/>
  <c r="DM39" s="1"/>
  <c r="DG7"/>
  <c r="DF8"/>
  <c r="DM7"/>
  <c r="DL39" s="1"/>
  <c r="CG39"/>
  <c r="AD50"/>
  <c r="AF50" s="1"/>
  <c r="AR47"/>
  <c r="AP47"/>
  <c r="AQ48"/>
  <c r="AR48"/>
  <c r="AS47"/>
  <c r="AP48"/>
  <c r="AQ47"/>
  <c r="AS48"/>
  <c r="CV39"/>
  <c r="CN68"/>
  <c r="CD40"/>
  <c r="CR8"/>
  <c r="CQ40" s="1"/>
  <c r="CN9"/>
  <c r="CU8"/>
  <c r="CT40" s="1"/>
  <c r="CS8"/>
  <c r="CR40" s="1"/>
  <c r="CV8"/>
  <c r="CU40" s="1"/>
  <c r="CT8"/>
  <c r="CS40" s="1"/>
  <c r="CP8"/>
  <c r="CQ8"/>
  <c r="CP40" s="1"/>
  <c r="CO8"/>
  <c r="AB67"/>
  <c r="CE40"/>
  <c r="O69"/>
  <c r="AN11"/>
  <c r="AR11"/>
  <c r="AQ67" s="1"/>
  <c r="AO11"/>
  <c r="AN67" s="1"/>
  <c r="AQ11"/>
  <c r="AP67" s="1"/>
  <c r="AP11"/>
  <c r="AO67" s="1"/>
  <c r="AT11"/>
  <c r="AS67" s="1"/>
  <c r="AM11"/>
  <c r="AS11"/>
  <c r="AR67" s="1"/>
  <c r="AL12"/>
  <c r="DF172"/>
  <c r="DE195" s="1"/>
  <c r="DF144"/>
  <c r="DE167" s="1"/>
  <c r="DF60"/>
  <c r="DE83" s="1"/>
  <c r="DF116"/>
  <c r="DE139" s="1"/>
  <c r="DF88"/>
  <c r="DE111" s="1"/>
  <c r="DF32"/>
  <c r="DE55" s="1"/>
  <c r="T126"/>
  <c r="AE48"/>
  <c r="AW49"/>
  <c r="AD42"/>
  <c r="AF42" s="1"/>
  <c r="BN40"/>
  <c r="BP40" s="1"/>
  <c r="X12"/>
  <c r="W68" s="1"/>
  <c r="Y12"/>
  <c r="X68" s="1"/>
  <c r="AA12"/>
  <c r="Z68" s="1"/>
  <c r="AB12"/>
  <c r="AA68" s="1"/>
  <c r="Z12"/>
  <c r="Y68" s="1"/>
  <c r="V12"/>
  <c r="W12"/>
  <c r="V68" s="1"/>
  <c r="U12"/>
  <c r="T13"/>
  <c r="BD97"/>
  <c r="BL10"/>
  <c r="BK42" s="1"/>
  <c r="BK50" s="1"/>
  <c r="BG10"/>
  <c r="BF42" s="1"/>
  <c r="BE10"/>
  <c r="BH10"/>
  <c r="BG42" s="1"/>
  <c r="BF10"/>
  <c r="BJ10"/>
  <c r="BI42" s="1"/>
  <c r="BK10"/>
  <c r="BJ42" s="1"/>
  <c r="BJ50" s="1"/>
  <c r="BI10"/>
  <c r="BH42" s="1"/>
  <c r="BD11"/>
  <c r="BD124"/>
  <c r="I14"/>
  <c r="H70" s="1"/>
  <c r="H78" s="1"/>
  <c r="D14"/>
  <c r="E14"/>
  <c r="D70" s="1"/>
  <c r="J14"/>
  <c r="I70" s="1"/>
  <c r="I78" s="1"/>
  <c r="C14"/>
  <c r="G14"/>
  <c r="F70" s="1"/>
  <c r="H14"/>
  <c r="G70" s="1"/>
  <c r="F14"/>
  <c r="E70" s="1"/>
  <c r="B15"/>
  <c r="K69"/>
  <c r="G77"/>
  <c r="K77" s="1"/>
  <c r="DJ39"/>
  <c r="DF40"/>
  <c r="Q67"/>
  <c r="P67"/>
  <c r="AU42"/>
  <c r="AQ50"/>
  <c r="AU50" s="1"/>
  <c r="AL125"/>
  <c r="BV42"/>
  <c r="CB41"/>
  <c r="CB49" s="1"/>
  <c r="AZ40"/>
  <c r="BA40"/>
  <c r="AK197"/>
  <c r="AL174"/>
  <c r="AL179"/>
  <c r="CN41"/>
  <c r="BV145"/>
  <c r="BU141"/>
  <c r="BV118"/>
  <c r="BV123"/>
  <c r="AI43"/>
  <c r="AW41"/>
  <c r="BR32"/>
  <c r="BD173"/>
  <c r="BD146"/>
  <c r="BC169"/>
  <c r="BD151"/>
  <c r="CN117"/>
  <c r="CM113"/>
  <c r="CN90"/>
  <c r="CN95"/>
  <c r="T153"/>
  <c r="B181"/>
  <c r="V49"/>
  <c r="AG49" s="1"/>
  <c r="AG43"/>
  <c r="AG51" s="1"/>
  <c r="AG52" s="1"/>
  <c r="V57" s="1"/>
  <c r="V47"/>
  <c r="AG47" s="1"/>
  <c r="V55" s="1"/>
  <c r="J69"/>
  <c r="F77"/>
  <c r="J77" s="1"/>
  <c r="P60"/>
  <c r="AL98"/>
  <c r="T180"/>
  <c r="BV96"/>
  <c r="M68"/>
  <c r="W50"/>
  <c r="CX39" l="1"/>
  <c r="CZ39" s="1"/>
  <c r="DB39" s="1"/>
  <c r="AI48"/>
  <c r="X56" s="1"/>
  <c r="Z56" s="1"/>
  <c r="AB56" s="1"/>
  <c r="G56"/>
  <c r="I56" s="1"/>
  <c r="BA41"/>
  <c r="AZ43"/>
  <c r="AZ44" s="1"/>
  <c r="AD67"/>
  <c r="AF67" s="1"/>
  <c r="AI67" s="1"/>
  <c r="AO47"/>
  <c r="AO48"/>
  <c r="L77"/>
  <c r="N77" s="1"/>
  <c r="AU48"/>
  <c r="AW50"/>
  <c r="L69"/>
  <c r="N69" s="1"/>
  <c r="Q69" s="1"/>
  <c r="AO50"/>
  <c r="BN49"/>
  <c r="BP49" s="1"/>
  <c r="H55"/>
  <c r="J55" s="1"/>
  <c r="P62"/>
  <c r="E77" s="1"/>
  <c r="AH44"/>
  <c r="P68"/>
  <c r="AG44"/>
  <c r="AW42"/>
  <c r="BN41"/>
  <c r="BP41" s="1"/>
  <c r="CJ39"/>
  <c r="CF40"/>
  <c r="CH40" s="1"/>
  <c r="BI50"/>
  <c r="BM50" s="1"/>
  <c r="BM42"/>
  <c r="BR34"/>
  <c r="BG50" s="1"/>
  <c r="BV124"/>
  <c r="BD125"/>
  <c r="AB68"/>
  <c r="DF41"/>
  <c r="CS9"/>
  <c r="CR41" s="1"/>
  <c r="DB32" s="1"/>
  <c r="CU48" s="1"/>
  <c r="CO9"/>
  <c r="CT9"/>
  <c r="CS41" s="1"/>
  <c r="CN10"/>
  <c r="CU9"/>
  <c r="CT41" s="1"/>
  <c r="CT49" s="1"/>
  <c r="CV9"/>
  <c r="CU41" s="1"/>
  <c r="CU49" s="1"/>
  <c r="CQ9"/>
  <c r="CP41" s="1"/>
  <c r="CR9"/>
  <c r="CQ41" s="1"/>
  <c r="CP9"/>
  <c r="BQ42"/>
  <c r="BV97"/>
  <c r="B182"/>
  <c r="BD152"/>
  <c r="DS39"/>
  <c r="J15"/>
  <c r="I95" s="1"/>
  <c r="E15"/>
  <c r="D95" s="1"/>
  <c r="C15"/>
  <c r="D15"/>
  <c r="F15"/>
  <c r="E95" s="1"/>
  <c r="H15"/>
  <c r="G95" s="1"/>
  <c r="I15"/>
  <c r="H95" s="1"/>
  <c r="G15"/>
  <c r="F95" s="1"/>
  <c r="B16"/>
  <c r="BE11"/>
  <c r="BH11"/>
  <c r="BG67" s="1"/>
  <c r="BF11"/>
  <c r="BG11"/>
  <c r="BF67" s="1"/>
  <c r="BK11"/>
  <c r="BJ67" s="1"/>
  <c r="BL11"/>
  <c r="BK67" s="1"/>
  <c r="BI11"/>
  <c r="BH67" s="1"/>
  <c r="BJ11"/>
  <c r="BI67" s="1"/>
  <c r="BD12"/>
  <c r="BD98"/>
  <c r="AO12"/>
  <c r="AN68" s="1"/>
  <c r="AR12"/>
  <c r="AQ68" s="1"/>
  <c r="AS12"/>
  <c r="AR68" s="1"/>
  <c r="AP12"/>
  <c r="AO68" s="1"/>
  <c r="AQ12"/>
  <c r="AP68" s="1"/>
  <c r="AM12"/>
  <c r="AN12"/>
  <c r="AT12"/>
  <c r="AS68" s="1"/>
  <c r="AL13"/>
  <c r="CN69"/>
  <c r="AV50"/>
  <c r="AX50" s="1"/>
  <c r="BA43"/>
  <c r="BK47"/>
  <c r="BH47"/>
  <c r="BI48"/>
  <c r="BJ47"/>
  <c r="BI47"/>
  <c r="BH48"/>
  <c r="BK48"/>
  <c r="BJ48"/>
  <c r="AH47"/>
  <c r="W55" s="1"/>
  <c r="AI47"/>
  <c r="X55" s="1"/>
  <c r="T154"/>
  <c r="CV40"/>
  <c r="BL42"/>
  <c r="BH50"/>
  <c r="BL50" s="1"/>
  <c r="AI51"/>
  <c r="AI52" s="1"/>
  <c r="X57" s="1"/>
  <c r="Z57" s="1"/>
  <c r="AB57" s="1"/>
  <c r="AI44"/>
  <c r="AH50"/>
  <c r="AI50"/>
  <c r="CN145"/>
  <c r="CN118"/>
  <c r="CM141"/>
  <c r="CN123"/>
  <c r="CW40"/>
  <c r="CI41"/>
  <c r="AC68"/>
  <c r="AU67"/>
  <c r="DF68"/>
  <c r="BA49"/>
  <c r="AZ49"/>
  <c r="AV42"/>
  <c r="AX42" s="1"/>
  <c r="M69"/>
  <c r="AT48"/>
  <c r="CN96"/>
  <c r="DA40"/>
  <c r="DN39"/>
  <c r="BR40"/>
  <c r="BS40"/>
  <c r="F75"/>
  <c r="G75"/>
  <c r="I75"/>
  <c r="F76"/>
  <c r="H75"/>
  <c r="I76"/>
  <c r="H76"/>
  <c r="G76"/>
  <c r="BC197"/>
  <c r="BD174"/>
  <c r="BD179"/>
  <c r="J70"/>
  <c r="F78"/>
  <c r="J78" s="1"/>
  <c r="Y13"/>
  <c r="X69" s="1"/>
  <c r="AH60" s="1"/>
  <c r="Z13"/>
  <c r="Y69" s="1"/>
  <c r="AB13"/>
  <c r="AA69" s="1"/>
  <c r="AA77" s="1"/>
  <c r="U13"/>
  <c r="AA13"/>
  <c r="Z69" s="1"/>
  <c r="Z77" s="1"/>
  <c r="W13"/>
  <c r="V69" s="1"/>
  <c r="X13"/>
  <c r="W69" s="1"/>
  <c r="V13"/>
  <c r="T14"/>
  <c r="AH49"/>
  <c r="AI49"/>
  <c r="DF117"/>
  <c r="DE113"/>
  <c r="DF90"/>
  <c r="DF95"/>
  <c r="BV70"/>
  <c r="BV173"/>
  <c r="BU169"/>
  <c r="BV146"/>
  <c r="BV151"/>
  <c r="AL180"/>
  <c r="BZ49"/>
  <c r="CD49" s="1"/>
  <c r="CD41"/>
  <c r="CJ32"/>
  <c r="AL126"/>
  <c r="O70"/>
  <c r="AY67"/>
  <c r="P61"/>
  <c r="AT47"/>
  <c r="BR33"/>
  <c r="BF50" s="1"/>
  <c r="BQ50" s="1"/>
  <c r="M77"/>
  <c r="CG40"/>
  <c r="AU47"/>
  <c r="AE67"/>
  <c r="CY39"/>
  <c r="BO49"/>
  <c r="AN47"/>
  <c r="AY47" s="1"/>
  <c r="AN55" s="1"/>
  <c r="AN49"/>
  <c r="AY49" s="1"/>
  <c r="DO39"/>
  <c r="K70"/>
  <c r="G78"/>
  <c r="K78" s="1"/>
  <c r="T181"/>
  <c r="DI8"/>
  <c r="DH40" s="1"/>
  <c r="DJ8"/>
  <c r="DI40" s="1"/>
  <c r="DL8"/>
  <c r="DK40" s="1"/>
  <c r="DK8"/>
  <c r="DJ40" s="1"/>
  <c r="DG8"/>
  <c r="DH8"/>
  <c r="DF9"/>
  <c r="DM8"/>
  <c r="DL40" s="1"/>
  <c r="DN8"/>
  <c r="DM40" s="1"/>
  <c r="CN42"/>
  <c r="CA49"/>
  <c r="CE49" s="1"/>
  <c r="CE41"/>
  <c r="AG68"/>
  <c r="AH42"/>
  <c r="AI42"/>
  <c r="AT67"/>
  <c r="AL153"/>
  <c r="CC10"/>
  <c r="CB42" s="1"/>
  <c r="CB50" s="1"/>
  <c r="CD10"/>
  <c r="CC42" s="1"/>
  <c r="CC50" s="1"/>
  <c r="BX10"/>
  <c r="BW10"/>
  <c r="BY10"/>
  <c r="BX42" s="1"/>
  <c r="CA10"/>
  <c r="BZ42" s="1"/>
  <c r="CB10"/>
  <c r="CA42" s="1"/>
  <c r="BZ10"/>
  <c r="BY42" s="1"/>
  <c r="BV11"/>
  <c r="AY43"/>
  <c r="AY51" s="1"/>
  <c r="AY52" s="1"/>
  <c r="AN57" s="1"/>
  <c r="BO41"/>
  <c r="AN48"/>
  <c r="AY48" s="1"/>
  <c r="AN56" s="1"/>
  <c r="Q77" l="1"/>
  <c r="Y56"/>
  <c r="AA56" s="1"/>
  <c r="DC39"/>
  <c r="AZ51"/>
  <c r="AZ52" s="1"/>
  <c r="AO57" s="1"/>
  <c r="AH67"/>
  <c r="Z55"/>
  <c r="AB55" s="1"/>
  <c r="P71"/>
  <c r="P72" s="1"/>
  <c r="AV48"/>
  <c r="AX48" s="1"/>
  <c r="E76"/>
  <c r="P77"/>
  <c r="K76"/>
  <c r="BN42"/>
  <c r="BP42" s="1"/>
  <c r="BS42" s="1"/>
  <c r="AV47"/>
  <c r="AX47" s="1"/>
  <c r="BA47" s="1"/>
  <c r="AP55" s="1"/>
  <c r="BA50"/>
  <c r="P69"/>
  <c r="CG49"/>
  <c r="E78"/>
  <c r="AW67"/>
  <c r="Y55"/>
  <c r="AA55" s="1"/>
  <c r="BL47"/>
  <c r="DQ39"/>
  <c r="E75"/>
  <c r="BN50"/>
  <c r="BP50" s="1"/>
  <c r="BR50" s="1"/>
  <c r="Q71"/>
  <c r="Q72" s="1"/>
  <c r="BG48"/>
  <c r="Y75"/>
  <c r="X75"/>
  <c r="AA76"/>
  <c r="Y76"/>
  <c r="BS43"/>
  <c r="BS51" s="1"/>
  <c r="BS52" s="1"/>
  <c r="BH57" s="1"/>
  <c r="CF41"/>
  <c r="CH41" s="1"/>
  <c r="CK41" s="1"/>
  <c r="AE68"/>
  <c r="CJ40"/>
  <c r="CK40"/>
  <c r="M78"/>
  <c r="K75"/>
  <c r="J75"/>
  <c r="BS41"/>
  <c r="BR41"/>
  <c r="L70"/>
  <c r="N70" s="1"/>
  <c r="J76"/>
  <c r="BR43"/>
  <c r="BR51" s="1"/>
  <c r="BR52" s="1"/>
  <c r="BG57" s="1"/>
  <c r="CY40"/>
  <c r="CW41"/>
  <c r="CS49"/>
  <c r="CW49" s="1"/>
  <c r="DN40"/>
  <c r="CJ34"/>
  <c r="BY50" s="1"/>
  <c r="DS40"/>
  <c r="BZ50"/>
  <c r="CD50" s="1"/>
  <c r="CD42"/>
  <c r="CI42"/>
  <c r="CJ33"/>
  <c r="CI43" s="1"/>
  <c r="CI51" s="1"/>
  <c r="D77"/>
  <c r="O77" s="1"/>
  <c r="D75"/>
  <c r="O75" s="1"/>
  <c r="D83" s="1"/>
  <c r="AL154"/>
  <c r="CT47"/>
  <c r="CU47"/>
  <c r="AA75"/>
  <c r="Z75"/>
  <c r="DF42"/>
  <c r="BV152"/>
  <c r="DF145"/>
  <c r="DE141"/>
  <c r="DF118"/>
  <c r="DF123"/>
  <c r="CN97"/>
  <c r="BA51"/>
  <c r="BA52" s="1"/>
  <c r="AP57" s="1"/>
  <c r="BA44"/>
  <c r="CN70"/>
  <c r="BL67"/>
  <c r="J95"/>
  <c r="BO50"/>
  <c r="AW47"/>
  <c r="CF49"/>
  <c r="CH49" s="1"/>
  <c r="CR47"/>
  <c r="BO42"/>
  <c r="C16"/>
  <c r="G16"/>
  <c r="F96" s="1"/>
  <c r="D16"/>
  <c r="E16"/>
  <c r="D96" s="1"/>
  <c r="F16"/>
  <c r="E96" s="1"/>
  <c r="I16"/>
  <c r="H96" s="1"/>
  <c r="J16"/>
  <c r="I96" s="1"/>
  <c r="H16"/>
  <c r="G96" s="1"/>
  <c r="B17"/>
  <c r="AP13"/>
  <c r="AO69" s="1"/>
  <c r="AS13"/>
  <c r="AR69" s="1"/>
  <c r="AR77" s="1"/>
  <c r="AQ13"/>
  <c r="AP69" s="1"/>
  <c r="AR13"/>
  <c r="AQ69" s="1"/>
  <c r="AT13"/>
  <c r="AS69" s="1"/>
  <c r="AS77" s="1"/>
  <c r="AN13"/>
  <c r="AO13"/>
  <c r="AN69" s="1"/>
  <c r="AM13"/>
  <c r="AL14"/>
  <c r="BF12"/>
  <c r="BG12"/>
  <c r="BF68" s="1"/>
  <c r="BH12"/>
  <c r="BG68" s="1"/>
  <c r="BI12"/>
  <c r="BH68" s="1"/>
  <c r="BJ12"/>
  <c r="BI68" s="1"/>
  <c r="BL12"/>
  <c r="BK68" s="1"/>
  <c r="BE12"/>
  <c r="BK12"/>
  <c r="BJ68" s="1"/>
  <c r="BD13"/>
  <c r="BF47"/>
  <c r="BQ47" s="1"/>
  <c r="BF55" s="1"/>
  <c r="BF49"/>
  <c r="BQ49" s="1"/>
  <c r="DF96"/>
  <c r="DF69"/>
  <c r="AL181"/>
  <c r="BV125"/>
  <c r="CS47"/>
  <c r="CS48"/>
  <c r="CW48" s="1"/>
  <c r="BQ43"/>
  <c r="BQ51" s="1"/>
  <c r="BQ52" s="1"/>
  <c r="BF57" s="1"/>
  <c r="BF48"/>
  <c r="BQ48" s="1"/>
  <c r="BF56" s="1"/>
  <c r="Z76"/>
  <c r="L78"/>
  <c r="N78" s="1"/>
  <c r="AW48"/>
  <c r="CX40"/>
  <c r="CZ40" s="1"/>
  <c r="AD68"/>
  <c r="AF68" s="1"/>
  <c r="BM67"/>
  <c r="DJ9"/>
  <c r="DI41" s="1"/>
  <c r="DF10"/>
  <c r="DK9"/>
  <c r="DJ41" s="1"/>
  <c r="DM9"/>
  <c r="DL41" s="1"/>
  <c r="DL49" s="1"/>
  <c r="DN9"/>
  <c r="DM41" s="1"/>
  <c r="DM49" s="1"/>
  <c r="DL9"/>
  <c r="DK41" s="1"/>
  <c r="DH9"/>
  <c r="DI9"/>
  <c r="DH41" s="1"/>
  <c r="DG9"/>
  <c r="BD180"/>
  <c r="AY68"/>
  <c r="BD153"/>
  <c r="AU68"/>
  <c r="CA50"/>
  <c r="CE50" s="1"/>
  <c r="CE42"/>
  <c r="CT10"/>
  <c r="CS42" s="1"/>
  <c r="CP10"/>
  <c r="CU10"/>
  <c r="CT42" s="1"/>
  <c r="CT50" s="1"/>
  <c r="CV10"/>
  <c r="CU42" s="1"/>
  <c r="CU50" s="1"/>
  <c r="CO10"/>
  <c r="CR10"/>
  <c r="CQ42" s="1"/>
  <c r="CS10"/>
  <c r="CR42" s="1"/>
  <c r="CQ10"/>
  <c r="CP42" s="1"/>
  <c r="CN11"/>
  <c r="T182"/>
  <c r="BV174"/>
  <c r="BU197"/>
  <c r="BV179"/>
  <c r="Z14"/>
  <c r="Y70" s="1"/>
  <c r="AA14"/>
  <c r="Z70" s="1"/>
  <c r="Z78" s="1"/>
  <c r="U14"/>
  <c r="V14"/>
  <c r="AB14"/>
  <c r="AA70" s="1"/>
  <c r="AA78" s="1"/>
  <c r="X14"/>
  <c r="W70" s="1"/>
  <c r="AH62" s="1"/>
  <c r="Y14"/>
  <c r="X70" s="1"/>
  <c r="W14"/>
  <c r="V70" s="1"/>
  <c r="AH61" s="1"/>
  <c r="V77" s="1"/>
  <c r="AG77" s="1"/>
  <c r="T15"/>
  <c r="AB69"/>
  <c r="X77"/>
  <c r="AB77" s="1"/>
  <c r="BQ67"/>
  <c r="BV98"/>
  <c r="BD126"/>
  <c r="X76"/>
  <c r="AV67"/>
  <c r="AX67" s="1"/>
  <c r="CG41"/>
  <c r="M70"/>
  <c r="AY44"/>
  <c r="D78"/>
  <c r="O78" s="1"/>
  <c r="CR48"/>
  <c r="BM47"/>
  <c r="AZ50"/>
  <c r="CN124"/>
  <c r="CA48"/>
  <c r="CC48"/>
  <c r="BZ47"/>
  <c r="CB47"/>
  <c r="CC47"/>
  <c r="BZ48"/>
  <c r="CA47"/>
  <c r="CB48"/>
  <c r="AG69"/>
  <c r="O95"/>
  <c r="CV41"/>
  <c r="CR49"/>
  <c r="CV49" s="1"/>
  <c r="DO40"/>
  <c r="CD11"/>
  <c r="CC67" s="1"/>
  <c r="BW11"/>
  <c r="BY11"/>
  <c r="BX67" s="1"/>
  <c r="BX11"/>
  <c r="BZ11"/>
  <c r="BY67" s="1"/>
  <c r="CB11"/>
  <c r="CA67" s="1"/>
  <c r="CC11"/>
  <c r="CB67" s="1"/>
  <c r="CA11"/>
  <c r="BZ67" s="1"/>
  <c r="BV12"/>
  <c r="DA41"/>
  <c r="AC69"/>
  <c r="Y77"/>
  <c r="AC77" s="1"/>
  <c r="AZ42"/>
  <c r="BA42"/>
  <c r="CM169"/>
  <c r="CN173"/>
  <c r="CN146"/>
  <c r="CN151"/>
  <c r="AT68"/>
  <c r="K95"/>
  <c r="BG47"/>
  <c r="BG49"/>
  <c r="BM48"/>
  <c r="D76"/>
  <c r="O76" s="1"/>
  <c r="D84" s="1"/>
  <c r="O71"/>
  <c r="O79" s="1"/>
  <c r="O80" s="1"/>
  <c r="D85" s="1"/>
  <c r="DP39"/>
  <c r="DR39" s="1"/>
  <c r="BL48"/>
  <c r="CT48"/>
  <c r="CX49" l="1"/>
  <c r="CZ49" s="1"/>
  <c r="AR57"/>
  <c r="AT57" s="1"/>
  <c r="M75"/>
  <c r="BS44"/>
  <c r="CG42"/>
  <c r="BS50"/>
  <c r="CE48"/>
  <c r="CJ41"/>
  <c r="P79"/>
  <c r="P80" s="1"/>
  <c r="E85" s="1"/>
  <c r="AZ48"/>
  <c r="AO56" s="1"/>
  <c r="BA48"/>
  <c r="AP56" s="1"/>
  <c r="AD69"/>
  <c r="AF69" s="1"/>
  <c r="AI69" s="1"/>
  <c r="Q78"/>
  <c r="BX48"/>
  <c r="CI48" s="1"/>
  <c r="BX56" s="1"/>
  <c r="BY48"/>
  <c r="AZ47"/>
  <c r="AO55" s="1"/>
  <c r="BO67"/>
  <c r="AV68"/>
  <c r="AX68" s="1"/>
  <c r="BA68" s="1"/>
  <c r="BR42"/>
  <c r="L76"/>
  <c r="N76" s="1"/>
  <c r="P76" s="1"/>
  <c r="E84" s="1"/>
  <c r="BR44"/>
  <c r="DQ40"/>
  <c r="BO47"/>
  <c r="Q79"/>
  <c r="Q80" s="1"/>
  <c r="F85" s="1"/>
  <c r="CJ43"/>
  <c r="CJ51" s="1"/>
  <c r="CJ52" s="1"/>
  <c r="BY57" s="1"/>
  <c r="CK43"/>
  <c r="CK51" s="1"/>
  <c r="CK52" s="1"/>
  <c r="BZ57" s="1"/>
  <c r="CD47"/>
  <c r="AB75"/>
  <c r="CW47"/>
  <c r="L75"/>
  <c r="N75" s="1"/>
  <c r="O72"/>
  <c r="CY41"/>
  <c r="M76"/>
  <c r="P70"/>
  <c r="Q70"/>
  <c r="M95"/>
  <c r="AE77"/>
  <c r="P78"/>
  <c r="AC75"/>
  <c r="BO48"/>
  <c r="BJ57"/>
  <c r="BL57" s="1"/>
  <c r="CF50"/>
  <c r="CH50" s="1"/>
  <c r="CJ50" s="1"/>
  <c r="AC76"/>
  <c r="DS41"/>
  <c r="DO41"/>
  <c r="DK49"/>
  <c r="DO49" s="1"/>
  <c r="DN41"/>
  <c r="DJ49"/>
  <c r="DN49" s="1"/>
  <c r="DT32"/>
  <c r="DA42"/>
  <c r="BD181"/>
  <c r="AH68"/>
  <c r="AH71" s="1"/>
  <c r="AH79" s="1"/>
  <c r="AI68"/>
  <c r="AI71" s="1"/>
  <c r="AI79" s="1"/>
  <c r="AY69"/>
  <c r="CN98"/>
  <c r="CN174"/>
  <c r="CM197"/>
  <c r="CN179"/>
  <c r="O96"/>
  <c r="CI44"/>
  <c r="CI52"/>
  <c r="BX57" s="1"/>
  <c r="BX49"/>
  <c r="CI49" s="1"/>
  <c r="BX47"/>
  <c r="CI47" s="1"/>
  <c r="BX55" s="1"/>
  <c r="CD48"/>
  <c r="CX41"/>
  <c r="CZ41" s="1"/>
  <c r="CE47"/>
  <c r="AD77"/>
  <c r="AF77" s="1"/>
  <c r="L95"/>
  <c r="N95" s="1"/>
  <c r="CY49"/>
  <c r="CE67"/>
  <c r="DF97"/>
  <c r="BV153"/>
  <c r="CR50"/>
  <c r="CV50" s="1"/>
  <c r="CV42"/>
  <c r="AL182"/>
  <c r="AP77"/>
  <c r="AT77" s="1"/>
  <c r="AT69"/>
  <c r="AZ60"/>
  <c r="DF146"/>
  <c r="DF173"/>
  <c r="DE169"/>
  <c r="DF151"/>
  <c r="BR49"/>
  <c r="BS49"/>
  <c r="BW12"/>
  <c r="BX12"/>
  <c r="BZ12"/>
  <c r="BY68" s="1"/>
  <c r="BY12"/>
  <c r="BX68" s="1"/>
  <c r="CC12"/>
  <c r="CB68" s="1"/>
  <c r="CD12"/>
  <c r="CC68" s="1"/>
  <c r="CA12"/>
  <c r="BZ68" s="1"/>
  <c r="CB12"/>
  <c r="CA68" s="1"/>
  <c r="BV13"/>
  <c r="BA67"/>
  <c r="AZ67"/>
  <c r="AB70"/>
  <c r="X78"/>
  <c r="AB78" s="1"/>
  <c r="DF70"/>
  <c r="AU69"/>
  <c r="AQ77"/>
  <c r="AU77" s="1"/>
  <c r="K96"/>
  <c r="BY47"/>
  <c r="BY49"/>
  <c r="AE69"/>
  <c r="CV47"/>
  <c r="AW68"/>
  <c r="BN47"/>
  <c r="BP47" s="1"/>
  <c r="BR47" s="1"/>
  <c r="BG55" s="1"/>
  <c r="DB34"/>
  <c r="CQ50" s="1"/>
  <c r="CF42"/>
  <c r="CH42" s="1"/>
  <c r="AQ14"/>
  <c r="AP70" s="1"/>
  <c r="AT14"/>
  <c r="AS70" s="1"/>
  <c r="AS78" s="1"/>
  <c r="AR14"/>
  <c r="AQ70" s="1"/>
  <c r="AS14"/>
  <c r="AR70" s="1"/>
  <c r="AR78" s="1"/>
  <c r="AM14"/>
  <c r="AO14"/>
  <c r="AN70" s="1"/>
  <c r="AP14"/>
  <c r="AO70" s="1"/>
  <c r="AN14"/>
  <c r="AL15"/>
  <c r="CN152"/>
  <c r="BG13"/>
  <c r="BF69" s="1"/>
  <c r="BH13"/>
  <c r="BG69" s="1"/>
  <c r="BJ13"/>
  <c r="BI69" s="1"/>
  <c r="BI13"/>
  <c r="BH69" s="1"/>
  <c r="BE13"/>
  <c r="BF13"/>
  <c r="BK13"/>
  <c r="BJ69" s="1"/>
  <c r="BJ77" s="1"/>
  <c r="BL13"/>
  <c r="BK69" s="1"/>
  <c r="BK77" s="1"/>
  <c r="BD14"/>
  <c r="W78"/>
  <c r="W76"/>
  <c r="CS50"/>
  <c r="CW50" s="1"/>
  <c r="CW42"/>
  <c r="DU39"/>
  <c r="DT39"/>
  <c r="CN125"/>
  <c r="V78"/>
  <c r="AG78" s="1"/>
  <c r="AG70"/>
  <c r="V76"/>
  <c r="AG76" s="1"/>
  <c r="V84" s="1"/>
  <c r="BV180"/>
  <c r="CU11"/>
  <c r="CT67" s="1"/>
  <c r="CP11"/>
  <c r="CV11"/>
  <c r="CU67" s="1"/>
  <c r="CQ11"/>
  <c r="CP67" s="1"/>
  <c r="CO11"/>
  <c r="CS11"/>
  <c r="CR67" s="1"/>
  <c r="CT11"/>
  <c r="CS67" s="1"/>
  <c r="CR11"/>
  <c r="CQ67" s="1"/>
  <c r="CN12"/>
  <c r="DK10"/>
  <c r="DJ42" s="1"/>
  <c r="DL10"/>
  <c r="DK42" s="1"/>
  <c r="DN10"/>
  <c r="DM42" s="1"/>
  <c r="DM50" s="1"/>
  <c r="DG10"/>
  <c r="DM10"/>
  <c r="DL42" s="1"/>
  <c r="DL50" s="1"/>
  <c r="DI10"/>
  <c r="DH42" s="1"/>
  <c r="DJ10"/>
  <c r="DI42" s="1"/>
  <c r="DH10"/>
  <c r="DF11"/>
  <c r="DC40"/>
  <c r="DB40"/>
  <c r="BV126"/>
  <c r="BL68"/>
  <c r="D17"/>
  <c r="G17"/>
  <c r="F97" s="1"/>
  <c r="H17"/>
  <c r="G97" s="1"/>
  <c r="E17"/>
  <c r="D97" s="1"/>
  <c r="F17"/>
  <c r="E97" s="1"/>
  <c r="J17"/>
  <c r="I97" s="1"/>
  <c r="I105" s="1"/>
  <c r="C17"/>
  <c r="I17"/>
  <c r="H97" s="1"/>
  <c r="H105" s="1"/>
  <c r="B18"/>
  <c r="DB33"/>
  <c r="CP50" s="1"/>
  <c r="DA50" s="1"/>
  <c r="V75"/>
  <c r="AG75" s="1"/>
  <c r="V83" s="1"/>
  <c r="CG50"/>
  <c r="BX50"/>
  <c r="CI50" s="1"/>
  <c r="DP40"/>
  <c r="DR40" s="1"/>
  <c r="CD67"/>
  <c r="BQ68"/>
  <c r="CI67"/>
  <c r="AA15"/>
  <c r="Z95" s="1"/>
  <c r="AB15"/>
  <c r="AA95" s="1"/>
  <c r="V15"/>
  <c r="U15"/>
  <c r="Y15"/>
  <c r="X95" s="1"/>
  <c r="Z15"/>
  <c r="Y95" s="1"/>
  <c r="W15"/>
  <c r="V95" s="1"/>
  <c r="X15"/>
  <c r="W95" s="1"/>
  <c r="T16"/>
  <c r="AC70"/>
  <c r="Y78"/>
  <c r="AC78" s="1"/>
  <c r="BD154"/>
  <c r="BM68"/>
  <c r="J96"/>
  <c r="DF124"/>
  <c r="CV48"/>
  <c r="CX48" s="1"/>
  <c r="CZ48" s="1"/>
  <c r="W77"/>
  <c r="AB76"/>
  <c r="BN48"/>
  <c r="BP48" s="1"/>
  <c r="W75"/>
  <c r="BQ44"/>
  <c r="BN67"/>
  <c r="BP67" s="1"/>
  <c r="AG71"/>
  <c r="AG79" s="1"/>
  <c r="AG80" s="1"/>
  <c r="V85" s="1"/>
  <c r="BS47" l="1"/>
  <c r="BH55" s="1"/>
  <c r="BJ55" s="1"/>
  <c r="BL55" s="1"/>
  <c r="H85"/>
  <c r="J85" s="1"/>
  <c r="CJ44"/>
  <c r="CF48"/>
  <c r="CH48" s="1"/>
  <c r="CK48" s="1"/>
  <c r="BZ56" s="1"/>
  <c r="AH69"/>
  <c r="DQ41"/>
  <c r="AZ68"/>
  <c r="Q76"/>
  <c r="F84" s="1"/>
  <c r="G84" s="1"/>
  <c r="I84" s="1"/>
  <c r="DT34"/>
  <c r="DI48" s="1"/>
  <c r="DQ49"/>
  <c r="AR56"/>
  <c r="AT56" s="1"/>
  <c r="AQ56"/>
  <c r="AS56" s="1"/>
  <c r="AE75"/>
  <c r="AD75"/>
  <c r="AF75" s="1"/>
  <c r="AI75" s="1"/>
  <c r="X83" s="1"/>
  <c r="AR55"/>
  <c r="AT55" s="1"/>
  <c r="AQ55"/>
  <c r="AS55" s="1"/>
  <c r="AV69"/>
  <c r="AX69" s="1"/>
  <c r="AZ69" s="1"/>
  <c r="CF67"/>
  <c r="CH67" s="1"/>
  <c r="CK67" s="1"/>
  <c r="CK44"/>
  <c r="AI72"/>
  <c r="AI80"/>
  <c r="X85" s="1"/>
  <c r="CG47"/>
  <c r="CP48"/>
  <c r="DA48" s="1"/>
  <c r="CP56" s="1"/>
  <c r="AZ62"/>
  <c r="AO77" s="1"/>
  <c r="CY47"/>
  <c r="L96"/>
  <c r="N96" s="1"/>
  <c r="Q96" s="1"/>
  <c r="CY50"/>
  <c r="DC43"/>
  <c r="DC51" s="1"/>
  <c r="DC52" s="1"/>
  <c r="CR57" s="1"/>
  <c r="BN68"/>
  <c r="BP68" s="1"/>
  <c r="BS68" s="1"/>
  <c r="CY42"/>
  <c r="Q75"/>
  <c r="F83" s="1"/>
  <c r="P75"/>
  <c r="E83" s="1"/>
  <c r="CK50"/>
  <c r="CX47"/>
  <c r="CZ47" s="1"/>
  <c r="AD70"/>
  <c r="AF70" s="1"/>
  <c r="AH70" s="1"/>
  <c r="CG48"/>
  <c r="AD78"/>
  <c r="AF78" s="1"/>
  <c r="AH78" s="1"/>
  <c r="AV77"/>
  <c r="AX77" s="1"/>
  <c r="AH80"/>
  <c r="W85" s="1"/>
  <c r="CB57"/>
  <c r="CD57" s="1"/>
  <c r="DN42"/>
  <c r="DJ50"/>
  <c r="DN50" s="1"/>
  <c r="DO42"/>
  <c r="DK50"/>
  <c r="DO50" s="1"/>
  <c r="DS42"/>
  <c r="DT33"/>
  <c r="DH48" s="1"/>
  <c r="DS48" s="1"/>
  <c r="DH56" s="1"/>
  <c r="AY70"/>
  <c r="CI68"/>
  <c r="DF98"/>
  <c r="AR15"/>
  <c r="AQ95" s="1"/>
  <c r="AM15"/>
  <c r="AN15"/>
  <c r="AS15"/>
  <c r="AR95" s="1"/>
  <c r="AT15"/>
  <c r="AS95" s="1"/>
  <c r="AP15"/>
  <c r="AO95" s="1"/>
  <c r="AQ15"/>
  <c r="AP95" s="1"/>
  <c r="AO15"/>
  <c r="AN95" s="1"/>
  <c r="AL16"/>
  <c r="AD76"/>
  <c r="AF76" s="1"/>
  <c r="AI76" s="1"/>
  <c r="X84" s="1"/>
  <c r="AE76"/>
  <c r="DT40"/>
  <c r="DU40"/>
  <c r="E18"/>
  <c r="D98" s="1"/>
  <c r="F18"/>
  <c r="E98" s="1"/>
  <c r="H18"/>
  <c r="G98" s="1"/>
  <c r="I18"/>
  <c r="H98" s="1"/>
  <c r="H106" s="1"/>
  <c r="G18"/>
  <c r="F98" s="1"/>
  <c r="C18"/>
  <c r="D18"/>
  <c r="J18"/>
  <c r="I98" s="1"/>
  <c r="I106" s="1"/>
  <c r="B19"/>
  <c r="CV67"/>
  <c r="DE197"/>
  <c r="DF174"/>
  <c r="DF179"/>
  <c r="CN180"/>
  <c r="DB43"/>
  <c r="DB51" s="1"/>
  <c r="DB52" s="1"/>
  <c r="CQ57" s="1"/>
  <c r="AE70"/>
  <c r="CX42"/>
  <c r="CZ42" s="1"/>
  <c r="DP41"/>
  <c r="DR41" s="1"/>
  <c r="DL11"/>
  <c r="DK67" s="1"/>
  <c r="DH11"/>
  <c r="DM11"/>
  <c r="DL67" s="1"/>
  <c r="DG11"/>
  <c r="DN11"/>
  <c r="DM67" s="1"/>
  <c r="DJ11"/>
  <c r="DI67" s="1"/>
  <c r="DK11"/>
  <c r="DJ67" s="1"/>
  <c r="DI11"/>
  <c r="DH67" s="1"/>
  <c r="DF12"/>
  <c r="CN153"/>
  <c r="DB44"/>
  <c r="CQ49"/>
  <c r="CQ47"/>
  <c r="BV154"/>
  <c r="BR67"/>
  <c r="BS67"/>
  <c r="DF125"/>
  <c r="DA67"/>
  <c r="AH77"/>
  <c r="AI77"/>
  <c r="AB16"/>
  <c r="AA96" s="1"/>
  <c r="U16"/>
  <c r="W16"/>
  <c r="V96" s="1"/>
  <c r="X16"/>
  <c r="W96" s="1"/>
  <c r="V16"/>
  <c r="Z16"/>
  <c r="Y96" s="1"/>
  <c r="AA16"/>
  <c r="Z96" s="1"/>
  <c r="Y16"/>
  <c r="X96" s="1"/>
  <c r="T17"/>
  <c r="BH14"/>
  <c r="BG70" s="1"/>
  <c r="BL14"/>
  <c r="BK70" s="1"/>
  <c r="BK78" s="1"/>
  <c r="BI14"/>
  <c r="BH70" s="1"/>
  <c r="BK14"/>
  <c r="BJ70" s="1"/>
  <c r="BJ78" s="1"/>
  <c r="BJ14"/>
  <c r="BI70" s="1"/>
  <c r="BF14"/>
  <c r="BG14"/>
  <c r="BF70" s="1"/>
  <c r="BE14"/>
  <c r="BD15"/>
  <c r="BS48"/>
  <c r="BH56" s="1"/>
  <c r="BR48"/>
  <c r="BG56" s="1"/>
  <c r="F105"/>
  <c r="J105" s="1"/>
  <c r="J97"/>
  <c r="P88"/>
  <c r="CW67"/>
  <c r="BM69"/>
  <c r="BI77"/>
  <c r="BM77" s="1"/>
  <c r="AU70"/>
  <c r="AQ78"/>
  <c r="AU78" s="1"/>
  <c r="CD68"/>
  <c r="AE78"/>
  <c r="CF47"/>
  <c r="CH47" s="1"/>
  <c r="CJ47" s="1"/>
  <c r="BY55" s="1"/>
  <c r="CG67"/>
  <c r="CY48"/>
  <c r="AZ61"/>
  <c r="AN76" s="1"/>
  <c r="AY76" s="1"/>
  <c r="AN84" s="1"/>
  <c r="DP49"/>
  <c r="DR49" s="1"/>
  <c r="AC95"/>
  <c r="BD182"/>
  <c r="AG95"/>
  <c r="CK42"/>
  <c r="CJ42"/>
  <c r="AQ75"/>
  <c r="AP75"/>
  <c r="AR75"/>
  <c r="AR76"/>
  <c r="AS76"/>
  <c r="AS75"/>
  <c r="AQ76"/>
  <c r="AP76"/>
  <c r="Q95"/>
  <c r="P95"/>
  <c r="AT70"/>
  <c r="AP78"/>
  <c r="AT78" s="1"/>
  <c r="DA43"/>
  <c r="DA51" s="1"/>
  <c r="DA52" s="1"/>
  <c r="CP57" s="1"/>
  <c r="CP47"/>
  <c r="DA47" s="1"/>
  <c r="CP55" s="1"/>
  <c r="CP49"/>
  <c r="DA49" s="1"/>
  <c r="G105"/>
  <c r="K105" s="1"/>
  <c r="K97"/>
  <c r="BL69"/>
  <c r="BH77"/>
  <c r="BL77" s="1"/>
  <c r="BR60"/>
  <c r="CE68"/>
  <c r="DF152"/>
  <c r="DK47"/>
  <c r="DJ47"/>
  <c r="DK48"/>
  <c r="DM48"/>
  <c r="DM47"/>
  <c r="DL48"/>
  <c r="DJ48"/>
  <c r="DL47"/>
  <c r="BO68"/>
  <c r="AW69"/>
  <c r="BV181"/>
  <c r="BQ69"/>
  <c r="AB95"/>
  <c r="O97"/>
  <c r="CV12"/>
  <c r="CU68" s="1"/>
  <c r="CQ12"/>
  <c r="CP68" s="1"/>
  <c r="CO12"/>
  <c r="CR12"/>
  <c r="CQ68" s="1"/>
  <c r="CP12"/>
  <c r="CT12"/>
  <c r="CS68" s="1"/>
  <c r="CU12"/>
  <c r="CT68" s="1"/>
  <c r="CS12"/>
  <c r="CR68" s="1"/>
  <c r="CN13"/>
  <c r="CN126"/>
  <c r="CJ49"/>
  <c r="CK49"/>
  <c r="BX13"/>
  <c r="BY13"/>
  <c r="BX69" s="1"/>
  <c r="CB13"/>
  <c r="CA69" s="1"/>
  <c r="BZ13"/>
  <c r="BY69" s="1"/>
  <c r="CA13"/>
  <c r="BZ69" s="1"/>
  <c r="CD13"/>
  <c r="CC69" s="1"/>
  <c r="CC77" s="1"/>
  <c r="BW13"/>
  <c r="CC13"/>
  <c r="CB69" s="1"/>
  <c r="CB77" s="1"/>
  <c r="BV14"/>
  <c r="DC41"/>
  <c r="DB41"/>
  <c r="M96"/>
  <c r="CQ48"/>
  <c r="CX50"/>
  <c r="CZ50" s="1"/>
  <c r="DC50" s="1"/>
  <c r="AW77"/>
  <c r="AG72"/>
  <c r="AH72"/>
  <c r="BI55" l="1"/>
  <c r="BK55" s="1"/>
  <c r="DU43"/>
  <c r="DU51" s="1"/>
  <c r="DU52" s="1"/>
  <c r="DJ57" s="1"/>
  <c r="DI49"/>
  <c r="DU49" s="1"/>
  <c r="DI47"/>
  <c r="BA69"/>
  <c r="DI50"/>
  <c r="CJ67"/>
  <c r="CJ48"/>
  <c r="BY56" s="1"/>
  <c r="CB56" s="1"/>
  <c r="CD56" s="1"/>
  <c r="H84"/>
  <c r="J84" s="1"/>
  <c r="BN77"/>
  <c r="BP77" s="1"/>
  <c r="BR62"/>
  <c r="BG77" s="1"/>
  <c r="DC44"/>
  <c r="DS43"/>
  <c r="DS51" s="1"/>
  <c r="DS52" s="1"/>
  <c r="DH57" s="1"/>
  <c r="BR61"/>
  <c r="BF76" s="1"/>
  <c r="BQ76" s="1"/>
  <c r="BF84" s="1"/>
  <c r="DO48"/>
  <c r="BN69"/>
  <c r="BP69" s="1"/>
  <c r="BR69" s="1"/>
  <c r="P96"/>
  <c r="Z85"/>
  <c r="AB85" s="1"/>
  <c r="AY71"/>
  <c r="AY79" s="1"/>
  <c r="AY80" s="1"/>
  <c r="AN85" s="1"/>
  <c r="AZ71"/>
  <c r="AZ79" s="1"/>
  <c r="AZ80" s="1"/>
  <c r="AO85" s="1"/>
  <c r="AH75"/>
  <c r="W83" s="1"/>
  <c r="Z83" s="1"/>
  <c r="AB83" s="1"/>
  <c r="L97"/>
  <c r="N97" s="1"/>
  <c r="Q97" s="1"/>
  <c r="AD95"/>
  <c r="AF95" s="1"/>
  <c r="AH95" s="1"/>
  <c r="P89"/>
  <c r="D105" s="1"/>
  <c r="O105" s="1"/>
  <c r="CY67"/>
  <c r="AO78"/>
  <c r="AO75"/>
  <c r="BA71"/>
  <c r="BA72" s="1"/>
  <c r="AO76"/>
  <c r="BR68"/>
  <c r="DP42"/>
  <c r="DR42" s="1"/>
  <c r="DU42" s="1"/>
  <c r="CT57"/>
  <c r="CV57" s="1"/>
  <c r="DN48"/>
  <c r="AI78"/>
  <c r="DB50"/>
  <c r="G83"/>
  <c r="I83" s="1"/>
  <c r="H83"/>
  <c r="J83" s="1"/>
  <c r="AV78"/>
  <c r="AX78" s="1"/>
  <c r="DQ50"/>
  <c r="DH50"/>
  <c r="DS50" s="1"/>
  <c r="DO47"/>
  <c r="CG68"/>
  <c r="AW70"/>
  <c r="L105"/>
  <c r="N105" s="1"/>
  <c r="AI70"/>
  <c r="DB48"/>
  <c r="CQ56" s="1"/>
  <c r="DC48"/>
  <c r="CR56" s="1"/>
  <c r="AB96"/>
  <c r="DF180"/>
  <c r="AN77"/>
  <c r="AY77" s="1"/>
  <c r="AN75"/>
  <c r="AY75" s="1"/>
  <c r="AN83" s="1"/>
  <c r="U17"/>
  <c r="V17"/>
  <c r="X17"/>
  <c r="W97" s="1"/>
  <c r="W17"/>
  <c r="V97" s="1"/>
  <c r="Y17"/>
  <c r="X97" s="1"/>
  <c r="AA17"/>
  <c r="Z97" s="1"/>
  <c r="Z105" s="1"/>
  <c r="AB17"/>
  <c r="AA97" s="1"/>
  <c r="AA105" s="1"/>
  <c r="Z17"/>
  <c r="Y97" s="1"/>
  <c r="T18"/>
  <c r="DC47"/>
  <c r="CR55" s="1"/>
  <c r="DB47"/>
  <c r="CQ55" s="1"/>
  <c r="DB42"/>
  <c r="DC42"/>
  <c r="CN181"/>
  <c r="F19"/>
  <c r="E123" s="1"/>
  <c r="J19"/>
  <c r="I123" s="1"/>
  <c r="G19"/>
  <c r="F123" s="1"/>
  <c r="H19"/>
  <c r="G123" s="1"/>
  <c r="I19"/>
  <c r="H123" s="1"/>
  <c r="D19"/>
  <c r="E19"/>
  <c r="D123" s="1"/>
  <c r="C19"/>
  <c r="B20"/>
  <c r="O98"/>
  <c r="AY95"/>
  <c r="DH47"/>
  <c r="DS47" s="1"/>
  <c r="DH55" s="1"/>
  <c r="DH49"/>
  <c r="DS49" s="1"/>
  <c r="CK47"/>
  <c r="BZ55" s="1"/>
  <c r="CB55" s="1"/>
  <c r="CD55" s="1"/>
  <c r="AH76"/>
  <c r="W84" s="1"/>
  <c r="DN47"/>
  <c r="BO77"/>
  <c r="DT43"/>
  <c r="DT51" s="1"/>
  <c r="DT52" s="1"/>
  <c r="DI57" s="1"/>
  <c r="M105"/>
  <c r="AT76"/>
  <c r="AW78"/>
  <c r="DP50"/>
  <c r="DR50" s="1"/>
  <c r="CE69"/>
  <c r="CA77"/>
  <c r="CE77" s="1"/>
  <c r="CO13"/>
  <c r="CR13"/>
  <c r="CQ69" s="1"/>
  <c r="CS13"/>
  <c r="CR69" s="1"/>
  <c r="CP13"/>
  <c r="CQ13"/>
  <c r="CP69" s="1"/>
  <c r="CU13"/>
  <c r="CT69" s="1"/>
  <c r="CT77" s="1"/>
  <c r="CV13"/>
  <c r="CU69" s="1"/>
  <c r="CU77" s="1"/>
  <c r="CT13"/>
  <c r="CS69" s="1"/>
  <c r="CN14"/>
  <c r="BM70"/>
  <c r="BI78"/>
  <c r="BM78" s="1"/>
  <c r="BZ77"/>
  <c r="CD77" s="1"/>
  <c r="CD69"/>
  <c r="CJ60"/>
  <c r="DF126"/>
  <c r="BI75"/>
  <c r="BJ75"/>
  <c r="BK75"/>
  <c r="BK76"/>
  <c r="BH76"/>
  <c r="BH75"/>
  <c r="BI76"/>
  <c r="BJ76"/>
  <c r="BQ70"/>
  <c r="DB49"/>
  <c r="DC49"/>
  <c r="CW68"/>
  <c r="BI15"/>
  <c r="BH95" s="1"/>
  <c r="BJ15"/>
  <c r="BI95" s="1"/>
  <c r="BL15"/>
  <c r="BK95" s="1"/>
  <c r="BK15"/>
  <c r="BJ95" s="1"/>
  <c r="BE15"/>
  <c r="BG15"/>
  <c r="BF95" s="1"/>
  <c r="BH15"/>
  <c r="BG95" s="1"/>
  <c r="BF15"/>
  <c r="BD16"/>
  <c r="DN67"/>
  <c r="AS16"/>
  <c r="AR96" s="1"/>
  <c r="AO16"/>
  <c r="AN96" s="1"/>
  <c r="AT16"/>
  <c r="AS96" s="1"/>
  <c r="AM16"/>
  <c r="AN16"/>
  <c r="AQ16"/>
  <c r="AP96" s="1"/>
  <c r="AR16"/>
  <c r="AQ96" s="1"/>
  <c r="AP16"/>
  <c r="AO96" s="1"/>
  <c r="AL17"/>
  <c r="AU95"/>
  <c r="P90"/>
  <c r="M97"/>
  <c r="AU75"/>
  <c r="CX67"/>
  <c r="CZ67" s="1"/>
  <c r="F106"/>
  <c r="J106" s="1"/>
  <c r="J98"/>
  <c r="DA68"/>
  <c r="BY14"/>
  <c r="BX70" s="1"/>
  <c r="CB14"/>
  <c r="CA70" s="1"/>
  <c r="BZ14"/>
  <c r="BY70" s="1"/>
  <c r="CA14"/>
  <c r="BZ70" s="1"/>
  <c r="CC14"/>
  <c r="CB70" s="1"/>
  <c r="CB78" s="1"/>
  <c r="BW14"/>
  <c r="BX14"/>
  <c r="CD14"/>
  <c r="CC70" s="1"/>
  <c r="CC78" s="1"/>
  <c r="BV15"/>
  <c r="AG96"/>
  <c r="CN154"/>
  <c r="DS67"/>
  <c r="DU41"/>
  <c r="DT41"/>
  <c r="K98"/>
  <c r="G106"/>
  <c r="K106" s="1"/>
  <c r="AZ77"/>
  <c r="BA77"/>
  <c r="BO69"/>
  <c r="AT75"/>
  <c r="AE95"/>
  <c r="CF68"/>
  <c r="CH68" s="1"/>
  <c r="AC96"/>
  <c r="F103"/>
  <c r="G103"/>
  <c r="I103"/>
  <c r="F104"/>
  <c r="I104"/>
  <c r="H104"/>
  <c r="H103"/>
  <c r="G104"/>
  <c r="AT95"/>
  <c r="CI69"/>
  <c r="CV68"/>
  <c r="BV182"/>
  <c r="DF153"/>
  <c r="BI56"/>
  <c r="BK56" s="1"/>
  <c r="BJ56"/>
  <c r="BL56" s="1"/>
  <c r="BH78"/>
  <c r="BL78" s="1"/>
  <c r="BL70"/>
  <c r="DM12"/>
  <c r="DL68" s="1"/>
  <c r="DN12"/>
  <c r="DM68" s="1"/>
  <c r="DH12"/>
  <c r="DG12"/>
  <c r="DI12"/>
  <c r="DH68" s="1"/>
  <c r="DK12"/>
  <c r="DJ68" s="1"/>
  <c r="DL12"/>
  <c r="DK68" s="1"/>
  <c r="DJ12"/>
  <c r="DI68" s="1"/>
  <c r="DF13"/>
  <c r="DO67"/>
  <c r="AU76"/>
  <c r="DA44"/>
  <c r="AV70"/>
  <c r="AX70" s="1"/>
  <c r="AN78"/>
  <c r="AY78" s="1"/>
  <c r="DQ42"/>
  <c r="DU44" l="1"/>
  <c r="DT49"/>
  <c r="DT50"/>
  <c r="D104"/>
  <c r="O104" s="1"/>
  <c r="D112" s="1"/>
  <c r="BM75"/>
  <c r="BG78"/>
  <c r="BG76"/>
  <c r="BR71"/>
  <c r="BR79" s="1"/>
  <c r="BR80" s="1"/>
  <c r="BG85" s="1"/>
  <c r="O99"/>
  <c r="O107" s="1"/>
  <c r="O108" s="1"/>
  <c r="D113" s="1"/>
  <c r="AI95"/>
  <c r="BS69"/>
  <c r="CA56"/>
  <c r="CC56" s="1"/>
  <c r="M106"/>
  <c r="BG75"/>
  <c r="BS71"/>
  <c r="BS79" s="1"/>
  <c r="BS80" s="1"/>
  <c r="BH85" s="1"/>
  <c r="CJ61"/>
  <c r="BX77" s="1"/>
  <c r="CI77" s="1"/>
  <c r="BM76"/>
  <c r="BQ71"/>
  <c r="BQ79" s="1"/>
  <c r="BQ80" s="1"/>
  <c r="BF85" s="1"/>
  <c r="BO78"/>
  <c r="BA79"/>
  <c r="BA80" s="1"/>
  <c r="AP85" s="1"/>
  <c r="AR85" s="1"/>
  <c r="AT85" s="1"/>
  <c r="BN70"/>
  <c r="BP70" s="1"/>
  <c r="BS70" s="1"/>
  <c r="J103"/>
  <c r="CJ62"/>
  <c r="BY75" s="1"/>
  <c r="BF75"/>
  <c r="BQ75" s="1"/>
  <c r="BF83" s="1"/>
  <c r="P97"/>
  <c r="BF77"/>
  <c r="BQ77" s="1"/>
  <c r="BF78"/>
  <c r="BQ78" s="1"/>
  <c r="CF77"/>
  <c r="CH77" s="1"/>
  <c r="BA78"/>
  <c r="DS44"/>
  <c r="DT44"/>
  <c r="DQ48"/>
  <c r="AZ72"/>
  <c r="AD96"/>
  <c r="AF96" s="1"/>
  <c r="AI96" s="1"/>
  <c r="Y83"/>
  <c r="AA83" s="1"/>
  <c r="DP47"/>
  <c r="DR47" s="1"/>
  <c r="DU47" s="1"/>
  <c r="DJ55" s="1"/>
  <c r="AY72"/>
  <c r="D106"/>
  <c r="O106" s="1"/>
  <c r="AZ78"/>
  <c r="D103"/>
  <c r="O103" s="1"/>
  <c r="D111" s="1"/>
  <c r="DT42"/>
  <c r="J104"/>
  <c r="AW95"/>
  <c r="DP48"/>
  <c r="DR48" s="1"/>
  <c r="DT48" s="1"/>
  <c r="DI56" s="1"/>
  <c r="CY68"/>
  <c r="M98"/>
  <c r="DU50"/>
  <c r="CS55"/>
  <c r="CU55" s="1"/>
  <c r="AW75"/>
  <c r="CG69"/>
  <c r="DP67"/>
  <c r="DR67" s="1"/>
  <c r="DT67" s="1"/>
  <c r="AV76"/>
  <c r="AX76" s="1"/>
  <c r="CE70"/>
  <c r="CA78"/>
  <c r="CE78" s="1"/>
  <c r="E103"/>
  <c r="E105"/>
  <c r="G20"/>
  <c r="F124" s="1"/>
  <c r="H20"/>
  <c r="G124" s="1"/>
  <c r="J20"/>
  <c r="I124" s="1"/>
  <c r="C20"/>
  <c r="I20"/>
  <c r="H124" s="1"/>
  <c r="E20"/>
  <c r="D124" s="1"/>
  <c r="F20"/>
  <c r="E124" s="1"/>
  <c r="D20"/>
  <c r="B21"/>
  <c r="Y105"/>
  <c r="AC105" s="1"/>
  <c r="AC97"/>
  <c r="DS68"/>
  <c r="AT17"/>
  <c r="AS97" s="1"/>
  <c r="AS105" s="1"/>
  <c r="AM17"/>
  <c r="AP17"/>
  <c r="AO97" s="1"/>
  <c r="AN17"/>
  <c r="AO17"/>
  <c r="AN97" s="1"/>
  <c r="AR17"/>
  <c r="AQ97" s="1"/>
  <c r="AS17"/>
  <c r="AR97" s="1"/>
  <c r="AR105" s="1"/>
  <c r="AQ17"/>
  <c r="AP97" s="1"/>
  <c r="AL18"/>
  <c r="CS77"/>
  <c r="CW77" s="1"/>
  <c r="CW69"/>
  <c r="CN182"/>
  <c r="V18"/>
  <c r="Y18"/>
  <c r="X98" s="1"/>
  <c r="W18"/>
  <c r="V98" s="1"/>
  <c r="X18"/>
  <c r="W98" s="1"/>
  <c r="Z18"/>
  <c r="Y98" s="1"/>
  <c r="AB18"/>
  <c r="AA98" s="1"/>
  <c r="AA106" s="1"/>
  <c r="U18"/>
  <c r="AA18"/>
  <c r="Z98" s="1"/>
  <c r="Z106" s="1"/>
  <c r="T19"/>
  <c r="BR77"/>
  <c r="BS77"/>
  <c r="AV75"/>
  <c r="AX75" s="1"/>
  <c r="E104"/>
  <c r="K103"/>
  <c r="AE96"/>
  <c r="BO70"/>
  <c r="CG77"/>
  <c r="BZ78"/>
  <c r="CD78" s="1"/>
  <c r="CD70"/>
  <c r="BQ95"/>
  <c r="CP14"/>
  <c r="CQ14"/>
  <c r="CP70" s="1"/>
  <c r="CT14"/>
  <c r="CS70" s="1"/>
  <c r="CR14"/>
  <c r="CQ70" s="1"/>
  <c r="CS14"/>
  <c r="CR70" s="1"/>
  <c r="CV14"/>
  <c r="CU70" s="1"/>
  <c r="CU78" s="1"/>
  <c r="CO14"/>
  <c r="CU14"/>
  <c r="CT70" s="1"/>
  <c r="CT78" s="1"/>
  <c r="CN15"/>
  <c r="DO68"/>
  <c r="AG97"/>
  <c r="DN13"/>
  <c r="DM69" s="1"/>
  <c r="DM77" s="1"/>
  <c r="DG13"/>
  <c r="DI13"/>
  <c r="DH69" s="1"/>
  <c r="DH13"/>
  <c r="DJ13"/>
  <c r="DI69" s="1"/>
  <c r="DL13"/>
  <c r="DK69" s="1"/>
  <c r="DM13"/>
  <c r="DL69" s="1"/>
  <c r="DL77" s="1"/>
  <c r="DK13"/>
  <c r="DJ69" s="1"/>
  <c r="DT60" s="1"/>
  <c r="DF14"/>
  <c r="BJ16"/>
  <c r="BI96" s="1"/>
  <c r="BK16"/>
  <c r="BJ96" s="1"/>
  <c r="BE16"/>
  <c r="BF16"/>
  <c r="BL16"/>
  <c r="BK96" s="1"/>
  <c r="BH16"/>
  <c r="BG96" s="1"/>
  <c r="BI16"/>
  <c r="BH96" s="1"/>
  <c r="BG16"/>
  <c r="BF96" s="1"/>
  <c r="BD17"/>
  <c r="BL95"/>
  <c r="X105"/>
  <c r="AB105" s="1"/>
  <c r="AB97"/>
  <c r="AH88"/>
  <c r="CX68"/>
  <c r="CZ68" s="1"/>
  <c r="Q99"/>
  <c r="Q107" s="1"/>
  <c r="Q108" s="1"/>
  <c r="F113" s="1"/>
  <c r="L106"/>
  <c r="N106" s="1"/>
  <c r="E106"/>
  <c r="CT55"/>
  <c r="CV55" s="1"/>
  <c r="CA55"/>
  <c r="CC55" s="1"/>
  <c r="DN68"/>
  <c r="CK68"/>
  <c r="CJ68"/>
  <c r="AY96"/>
  <c r="J123"/>
  <c r="Y84"/>
  <c r="AA84" s="1"/>
  <c r="Z84"/>
  <c r="AB84" s="1"/>
  <c r="DC67"/>
  <c r="DB67"/>
  <c r="AT96"/>
  <c r="BM95"/>
  <c r="DA69"/>
  <c r="O123"/>
  <c r="AW76"/>
  <c r="DQ67"/>
  <c r="BN78"/>
  <c r="BP78" s="1"/>
  <c r="L98"/>
  <c r="N98" s="1"/>
  <c r="BL76"/>
  <c r="CF69"/>
  <c r="CH69" s="1"/>
  <c r="DL57"/>
  <c r="DN57" s="1"/>
  <c r="DF181"/>
  <c r="CT56"/>
  <c r="CV56" s="1"/>
  <c r="CS56"/>
  <c r="CU56" s="1"/>
  <c r="DF154"/>
  <c r="K123"/>
  <c r="CR77"/>
  <c r="CV77" s="1"/>
  <c r="CV69"/>
  <c r="BA70"/>
  <c r="AZ70"/>
  <c r="BZ15"/>
  <c r="BY95" s="1"/>
  <c r="CD15"/>
  <c r="CC95" s="1"/>
  <c r="CA15"/>
  <c r="BZ95" s="1"/>
  <c r="CB15"/>
  <c r="CA95" s="1"/>
  <c r="CC15"/>
  <c r="CB95" s="1"/>
  <c r="BX15"/>
  <c r="BY15"/>
  <c r="BX95" s="1"/>
  <c r="BW15"/>
  <c r="BV16"/>
  <c r="CI70"/>
  <c r="BX76"/>
  <c r="CI76" s="1"/>
  <c r="BX84" s="1"/>
  <c r="AU96"/>
  <c r="CC75"/>
  <c r="BZ75"/>
  <c r="CB75"/>
  <c r="CC76"/>
  <c r="BZ76"/>
  <c r="CA76"/>
  <c r="CB76"/>
  <c r="CA75"/>
  <c r="P99"/>
  <c r="P107" s="1"/>
  <c r="P108" s="1"/>
  <c r="E113" s="1"/>
  <c r="AV95"/>
  <c r="AX95" s="1"/>
  <c r="K104"/>
  <c r="DQ47"/>
  <c r="BL75"/>
  <c r="DB60"/>
  <c r="BO95" l="1"/>
  <c r="BQ72"/>
  <c r="BN75"/>
  <c r="BP75" s="1"/>
  <c r="BS75" s="1"/>
  <c r="BH83" s="1"/>
  <c r="BS78"/>
  <c r="CF70"/>
  <c r="CH70" s="1"/>
  <c r="CK70" s="1"/>
  <c r="BS72"/>
  <c r="CJ71"/>
  <c r="CJ79" s="1"/>
  <c r="CK71"/>
  <c r="CK79" s="1"/>
  <c r="CK80" s="1"/>
  <c r="BZ85" s="1"/>
  <c r="BR72"/>
  <c r="BY77"/>
  <c r="CK77" s="1"/>
  <c r="CX77"/>
  <c r="CZ77" s="1"/>
  <c r="CF78"/>
  <c r="CH78" s="1"/>
  <c r="CE75"/>
  <c r="O100"/>
  <c r="BY78"/>
  <c r="DT47"/>
  <c r="DI55" s="1"/>
  <c r="DL55" s="1"/>
  <c r="DN55" s="1"/>
  <c r="DU48"/>
  <c r="DJ56" s="1"/>
  <c r="DL56" s="1"/>
  <c r="DN56" s="1"/>
  <c r="BY76"/>
  <c r="BR70"/>
  <c r="BJ85"/>
  <c r="BL85" s="1"/>
  <c r="AW96"/>
  <c r="M103"/>
  <c r="BX75"/>
  <c r="CI75" s="1"/>
  <c r="BX83" s="1"/>
  <c r="CI71"/>
  <c r="CI79" s="1"/>
  <c r="CI80" s="1"/>
  <c r="BX85" s="1"/>
  <c r="BX78"/>
  <c r="CI78" s="1"/>
  <c r="BN76"/>
  <c r="BP76" s="1"/>
  <c r="BS76" s="1"/>
  <c r="BH84" s="1"/>
  <c r="M104"/>
  <c r="AH96"/>
  <c r="DL76"/>
  <c r="DK75"/>
  <c r="DJ75"/>
  <c r="DM76"/>
  <c r="H113"/>
  <c r="J113" s="1"/>
  <c r="AH90"/>
  <c r="W105" s="1"/>
  <c r="Q100"/>
  <c r="CD76"/>
  <c r="BA76"/>
  <c r="AP84" s="1"/>
  <c r="AZ76"/>
  <c r="AO84" s="1"/>
  <c r="L104"/>
  <c r="N104" s="1"/>
  <c r="Q104" s="1"/>
  <c r="F112" s="1"/>
  <c r="DP68"/>
  <c r="DR68" s="1"/>
  <c r="P100"/>
  <c r="AE105"/>
  <c r="AE97"/>
  <c r="CY69"/>
  <c r="M123"/>
  <c r="DU67"/>
  <c r="W19"/>
  <c r="V123" s="1"/>
  <c r="Z19"/>
  <c r="Y123" s="1"/>
  <c r="X19"/>
  <c r="W123" s="1"/>
  <c r="Y19"/>
  <c r="X123" s="1"/>
  <c r="AA19"/>
  <c r="Z123" s="1"/>
  <c r="U19"/>
  <c r="V19"/>
  <c r="AB19"/>
  <c r="AA123" s="1"/>
  <c r="T20"/>
  <c r="AY97"/>
  <c r="BK17"/>
  <c r="BJ97" s="1"/>
  <c r="BJ105" s="1"/>
  <c r="BG17"/>
  <c r="BF97" s="1"/>
  <c r="BL17"/>
  <c r="BK97" s="1"/>
  <c r="BK105" s="1"/>
  <c r="BF17"/>
  <c r="BE17"/>
  <c r="BI17"/>
  <c r="BH97" s="1"/>
  <c r="BJ17"/>
  <c r="BI97" s="1"/>
  <c r="BH17"/>
  <c r="BG97" s="1"/>
  <c r="BD18"/>
  <c r="DS69"/>
  <c r="AG98"/>
  <c r="DF182"/>
  <c r="CQ15"/>
  <c r="CP95" s="1"/>
  <c r="CT15"/>
  <c r="CS95" s="1"/>
  <c r="CR15"/>
  <c r="CQ95" s="1"/>
  <c r="CU15"/>
  <c r="CT95" s="1"/>
  <c r="CS15"/>
  <c r="CR95" s="1"/>
  <c r="CO15"/>
  <c r="CP15"/>
  <c r="CV15"/>
  <c r="CU95" s="1"/>
  <c r="CN16"/>
  <c r="AT97"/>
  <c r="AP105"/>
  <c r="AT105" s="1"/>
  <c r="AZ88"/>
  <c r="CK69"/>
  <c r="CJ69"/>
  <c r="DC68"/>
  <c r="DB68"/>
  <c r="DA70"/>
  <c r="AZ75"/>
  <c r="AO83" s="1"/>
  <c r="BA75"/>
  <c r="AP83" s="1"/>
  <c r="Y106"/>
  <c r="AC106" s="1"/>
  <c r="AC98"/>
  <c r="AM18"/>
  <c r="AQ18"/>
  <c r="AP98" s="1"/>
  <c r="AN18"/>
  <c r="AO18"/>
  <c r="AN98" s="1"/>
  <c r="AP18"/>
  <c r="AO98" s="1"/>
  <c r="AS18"/>
  <c r="AR98" s="1"/>
  <c r="AR106" s="1"/>
  <c r="AT18"/>
  <c r="AS98" s="1"/>
  <c r="AS106" s="1"/>
  <c r="AR18"/>
  <c r="AQ98" s="1"/>
  <c r="AL19"/>
  <c r="CJ70"/>
  <c r="L123"/>
  <c r="N123" s="1"/>
  <c r="CJ72"/>
  <c r="DJ76"/>
  <c r="DQ68"/>
  <c r="Q106"/>
  <c r="P106"/>
  <c r="DG14"/>
  <c r="DK14"/>
  <c r="DJ70" s="1"/>
  <c r="DH14"/>
  <c r="DJ14"/>
  <c r="DI70" s="1"/>
  <c r="DI14"/>
  <c r="DH70" s="1"/>
  <c r="DT61" s="1"/>
  <c r="DM14"/>
  <c r="DL70" s="1"/>
  <c r="DL78" s="1"/>
  <c r="DN14"/>
  <c r="DM70" s="1"/>
  <c r="DM78" s="1"/>
  <c r="DL14"/>
  <c r="DK70" s="1"/>
  <c r="DF15"/>
  <c r="P105"/>
  <c r="Q105"/>
  <c r="BM96"/>
  <c r="X106"/>
  <c r="AB106" s="1"/>
  <c r="AB98"/>
  <c r="CE95"/>
  <c r="Q98"/>
  <c r="P98"/>
  <c r="O124"/>
  <c r="CI95"/>
  <c r="DK77"/>
  <c r="DO77" s="1"/>
  <c r="DO69"/>
  <c r="CW70"/>
  <c r="CS78"/>
  <c r="CW78" s="1"/>
  <c r="L103"/>
  <c r="N103" s="1"/>
  <c r="P103" s="1"/>
  <c r="E111" s="1"/>
  <c r="BO75"/>
  <c r="BR78"/>
  <c r="DM75"/>
  <c r="AD105"/>
  <c r="AF105" s="1"/>
  <c r="DK76"/>
  <c r="CG70"/>
  <c r="CT75"/>
  <c r="CU75"/>
  <c r="CS75"/>
  <c r="CT76"/>
  <c r="CR76"/>
  <c r="CS76"/>
  <c r="CR75"/>
  <c r="CU76"/>
  <c r="AQ105"/>
  <c r="AU105" s="1"/>
  <c r="AU97"/>
  <c r="AZ95"/>
  <c r="BA95"/>
  <c r="F21"/>
  <c r="E125" s="1"/>
  <c r="G21"/>
  <c r="F125" s="1"/>
  <c r="H21"/>
  <c r="G125" s="1"/>
  <c r="I21"/>
  <c r="H125" s="1"/>
  <c r="H133" s="1"/>
  <c r="E21"/>
  <c r="D125" s="1"/>
  <c r="D21"/>
  <c r="J21"/>
  <c r="I125" s="1"/>
  <c r="I133" s="1"/>
  <c r="C21"/>
  <c r="B22"/>
  <c r="J124"/>
  <c r="CE76"/>
  <c r="BN95"/>
  <c r="BP95" s="1"/>
  <c r="DB61"/>
  <c r="CP76" s="1"/>
  <c r="DA76" s="1"/>
  <c r="CP84" s="1"/>
  <c r="CD75"/>
  <c r="CX69"/>
  <c r="CZ69" s="1"/>
  <c r="DB62"/>
  <c r="CJ80"/>
  <c r="BY85" s="1"/>
  <c r="AD97"/>
  <c r="AF97" s="1"/>
  <c r="AH89"/>
  <c r="AG99" s="1"/>
  <c r="AG107" s="1"/>
  <c r="CG78"/>
  <c r="BQ96"/>
  <c r="CD95"/>
  <c r="DL75"/>
  <c r="CA16"/>
  <c r="BZ96" s="1"/>
  <c r="CB16"/>
  <c r="CA96" s="1"/>
  <c r="CC16"/>
  <c r="CB96" s="1"/>
  <c r="CD16"/>
  <c r="CC96" s="1"/>
  <c r="BY16"/>
  <c r="BX96" s="1"/>
  <c r="BZ16"/>
  <c r="BY96" s="1"/>
  <c r="BW16"/>
  <c r="BX16"/>
  <c r="BV17"/>
  <c r="Z103"/>
  <c r="AA103"/>
  <c r="X103"/>
  <c r="AA104"/>
  <c r="Z104"/>
  <c r="X104"/>
  <c r="Y104"/>
  <c r="Y103"/>
  <c r="BL96"/>
  <c r="DJ77"/>
  <c r="DN77" s="1"/>
  <c r="DN69"/>
  <c r="CR78"/>
  <c r="CV78" s="1"/>
  <c r="CV70"/>
  <c r="K124"/>
  <c r="AV96"/>
  <c r="AX96" s="1"/>
  <c r="BO76"/>
  <c r="CY77"/>
  <c r="DK55" l="1"/>
  <c r="DM55" s="1"/>
  <c r="AH99"/>
  <c r="AH107" s="1"/>
  <c r="AH108" s="1"/>
  <c r="W113" s="1"/>
  <c r="DK56"/>
  <c r="DM56" s="1"/>
  <c r="BR75"/>
  <c r="BG83" s="1"/>
  <c r="BI83" s="1"/>
  <c r="BK83" s="1"/>
  <c r="CJ77"/>
  <c r="CJ78"/>
  <c r="AI105"/>
  <c r="CK72"/>
  <c r="CF75"/>
  <c r="CH75" s="1"/>
  <c r="CK75" s="1"/>
  <c r="BZ83" s="1"/>
  <c r="CK78"/>
  <c r="CI72"/>
  <c r="DO76"/>
  <c r="W104"/>
  <c r="AW97"/>
  <c r="DP77"/>
  <c r="DR77" s="1"/>
  <c r="CB85"/>
  <c r="CD85" s="1"/>
  <c r="BR76"/>
  <c r="BG84" s="1"/>
  <c r="BI84" s="1"/>
  <c r="BK84" s="1"/>
  <c r="P104"/>
  <c r="E112" s="1"/>
  <c r="H112" s="1"/>
  <c r="J112" s="1"/>
  <c r="AR84"/>
  <c r="AT84" s="1"/>
  <c r="W103"/>
  <c r="DN75"/>
  <c r="DO75"/>
  <c r="AI99"/>
  <c r="AI107" s="1"/>
  <c r="AI108" s="1"/>
  <c r="X113" s="1"/>
  <c r="W106"/>
  <c r="AZ90"/>
  <c r="AO104" s="1"/>
  <c r="AB103"/>
  <c r="CF95"/>
  <c r="CH95" s="1"/>
  <c r="CJ95" s="1"/>
  <c r="AH105"/>
  <c r="L124"/>
  <c r="N124" s="1"/>
  <c r="Q124" s="1"/>
  <c r="DA71"/>
  <c r="DA79" s="1"/>
  <c r="DA80" s="1"/>
  <c r="CP85" s="1"/>
  <c r="DP69"/>
  <c r="DR69" s="1"/>
  <c r="DU69" s="1"/>
  <c r="CX78"/>
  <c r="CZ78" s="1"/>
  <c r="CG76"/>
  <c r="DN76"/>
  <c r="DT68"/>
  <c r="DU68"/>
  <c r="AD106"/>
  <c r="AF106" s="1"/>
  <c r="AQ84"/>
  <c r="AS84" s="1"/>
  <c r="AC104"/>
  <c r="AD98"/>
  <c r="AF98" s="1"/>
  <c r="DB71"/>
  <c r="DB79" s="1"/>
  <c r="DB80" s="1"/>
  <c r="CQ85" s="1"/>
  <c r="AC103"/>
  <c r="CY70"/>
  <c r="AV105"/>
  <c r="AX105" s="1"/>
  <c r="BN96"/>
  <c r="BP96" s="1"/>
  <c r="BS96" s="1"/>
  <c r="CF76"/>
  <c r="CH76" s="1"/>
  <c r="CK76" s="1"/>
  <c r="BZ84" s="1"/>
  <c r="BA96"/>
  <c r="AZ96"/>
  <c r="CP77"/>
  <c r="DA77" s="1"/>
  <c r="CP75"/>
  <c r="DA75" s="1"/>
  <c r="CP83" s="1"/>
  <c r="DJ78"/>
  <c r="DN78" s="1"/>
  <c r="DN70"/>
  <c r="AP106"/>
  <c r="AT106" s="1"/>
  <c r="AT98"/>
  <c r="BL18"/>
  <c r="BK98" s="1"/>
  <c r="BK106" s="1"/>
  <c r="BE18"/>
  <c r="BG18"/>
  <c r="BF98" s="1"/>
  <c r="BH18"/>
  <c r="BG98" s="1"/>
  <c r="BF18"/>
  <c r="BJ18"/>
  <c r="BI98" s="1"/>
  <c r="BK18"/>
  <c r="BJ98" s="1"/>
  <c r="BJ106" s="1"/>
  <c r="BI18"/>
  <c r="BH98" s="1"/>
  <c r="BD19"/>
  <c r="G22"/>
  <c r="F126" s="1"/>
  <c r="H22"/>
  <c r="G126" s="1"/>
  <c r="I22"/>
  <c r="H126" s="1"/>
  <c r="H134" s="1"/>
  <c r="J22"/>
  <c r="I126" s="1"/>
  <c r="I134" s="1"/>
  <c r="F22"/>
  <c r="E126" s="1"/>
  <c r="C22"/>
  <c r="E22"/>
  <c r="D126" s="1"/>
  <c r="D22"/>
  <c r="B23"/>
  <c r="CR16"/>
  <c r="CQ96" s="1"/>
  <c r="CV16"/>
  <c r="CU96" s="1"/>
  <c r="CS16"/>
  <c r="CR96" s="1"/>
  <c r="CU16"/>
  <c r="CT96" s="1"/>
  <c r="CT16"/>
  <c r="CS96" s="1"/>
  <c r="CP16"/>
  <c r="CQ16"/>
  <c r="CP96" s="1"/>
  <c r="CO16"/>
  <c r="CN17"/>
  <c r="DA95"/>
  <c r="BQ97"/>
  <c r="CQ78"/>
  <c r="DC71"/>
  <c r="DC79" s="1"/>
  <c r="DC80" s="1"/>
  <c r="CR85" s="1"/>
  <c r="DQ77"/>
  <c r="CP78"/>
  <c r="DA78" s="1"/>
  <c r="AW105"/>
  <c r="DQ69"/>
  <c r="BO96"/>
  <c r="CG75"/>
  <c r="CB17"/>
  <c r="CA97" s="1"/>
  <c r="BX17"/>
  <c r="CC17"/>
  <c r="CB97" s="1"/>
  <c r="CB105" s="1"/>
  <c r="CD17"/>
  <c r="CC97" s="1"/>
  <c r="CC105" s="1"/>
  <c r="BW17"/>
  <c r="BZ17"/>
  <c r="BY97" s="1"/>
  <c r="CA17"/>
  <c r="BZ97" s="1"/>
  <c r="BY17"/>
  <c r="BX97" s="1"/>
  <c r="BV18"/>
  <c r="DC69"/>
  <c r="DB69"/>
  <c r="AY98"/>
  <c r="K125"/>
  <c r="G133"/>
  <c r="K133" s="1"/>
  <c r="AC123"/>
  <c r="AH97"/>
  <c r="AI97"/>
  <c r="O125"/>
  <c r="Q123"/>
  <c r="P123"/>
  <c r="CV95"/>
  <c r="BH105"/>
  <c r="BL105" s="1"/>
  <c r="BL97"/>
  <c r="BR88"/>
  <c r="AV97"/>
  <c r="AX97" s="1"/>
  <c r="CX70"/>
  <c r="CZ70" s="1"/>
  <c r="AB104"/>
  <c r="CY78"/>
  <c r="DH75"/>
  <c r="DS75" s="1"/>
  <c r="DH83" s="1"/>
  <c r="M124"/>
  <c r="DS71"/>
  <c r="DS79" s="1"/>
  <c r="DS80" s="1"/>
  <c r="DH85" s="1"/>
  <c r="CV76"/>
  <c r="AE106"/>
  <c r="CW95"/>
  <c r="CQ75"/>
  <c r="CQ77"/>
  <c r="AG123"/>
  <c r="AS103"/>
  <c r="AP103"/>
  <c r="AQ103"/>
  <c r="AR103"/>
  <c r="AS104"/>
  <c r="AP104"/>
  <c r="AQ104"/>
  <c r="AR104"/>
  <c r="CI96"/>
  <c r="AG100"/>
  <c r="AG108"/>
  <c r="V113" s="1"/>
  <c r="V103"/>
  <c r="AG103" s="1"/>
  <c r="V111" s="1"/>
  <c r="V105"/>
  <c r="AG105" s="1"/>
  <c r="DK78"/>
  <c r="DO78" s="1"/>
  <c r="DO70"/>
  <c r="AQ106"/>
  <c r="AU106" s="1"/>
  <c r="AU98"/>
  <c r="BM97"/>
  <c r="BI105"/>
  <c r="BM105" s="1"/>
  <c r="AB123"/>
  <c r="CQ76"/>
  <c r="DH77"/>
  <c r="DS77" s="1"/>
  <c r="Q103"/>
  <c r="F111" s="1"/>
  <c r="G111" s="1"/>
  <c r="I111" s="1"/>
  <c r="CW76"/>
  <c r="AE98"/>
  <c r="DT62"/>
  <c r="DI76" s="1"/>
  <c r="V106"/>
  <c r="AG106" s="1"/>
  <c r="AZ89"/>
  <c r="AY99" s="1"/>
  <c r="AY107" s="1"/>
  <c r="CD96"/>
  <c r="J125"/>
  <c r="F133"/>
  <c r="J133" s="1"/>
  <c r="P116"/>
  <c r="CE96"/>
  <c r="DH78"/>
  <c r="DS78" s="1"/>
  <c r="DS70"/>
  <c r="DH76"/>
  <c r="DS76" s="1"/>
  <c r="DH84" s="1"/>
  <c r="AR83"/>
  <c r="AT83" s="1"/>
  <c r="AQ83"/>
  <c r="AS83" s="1"/>
  <c r="V20"/>
  <c r="Y20"/>
  <c r="X124" s="1"/>
  <c r="Z20"/>
  <c r="Y124" s="1"/>
  <c r="AB20"/>
  <c r="AA124" s="1"/>
  <c r="AA20"/>
  <c r="Z124" s="1"/>
  <c r="W20"/>
  <c r="V124" s="1"/>
  <c r="X20"/>
  <c r="W124" s="1"/>
  <c r="U20"/>
  <c r="T21"/>
  <c r="BS95"/>
  <c r="BR95"/>
  <c r="DH15"/>
  <c r="DI15"/>
  <c r="DH95" s="1"/>
  <c r="DK15"/>
  <c r="DJ95" s="1"/>
  <c r="DJ15"/>
  <c r="DI95" s="1"/>
  <c r="DL15"/>
  <c r="DK95" s="1"/>
  <c r="DN15"/>
  <c r="DM95" s="1"/>
  <c r="DG15"/>
  <c r="DM15"/>
  <c r="DL95" s="1"/>
  <c r="DF16"/>
  <c r="AN19"/>
  <c r="AO19"/>
  <c r="AN123" s="1"/>
  <c r="AQ19"/>
  <c r="AP123" s="1"/>
  <c r="AR19"/>
  <c r="AQ123" s="1"/>
  <c r="AP19"/>
  <c r="AO123" s="1"/>
  <c r="AT19"/>
  <c r="AS123" s="1"/>
  <c r="AM19"/>
  <c r="AS19"/>
  <c r="AR123" s="1"/>
  <c r="AL20"/>
  <c r="CW75"/>
  <c r="CG95"/>
  <c r="CV75"/>
  <c r="V104"/>
  <c r="AG104" s="1"/>
  <c r="V112" s="1"/>
  <c r="AH100" l="1"/>
  <c r="DP75"/>
  <c r="DR75" s="1"/>
  <c r="BJ83"/>
  <c r="BL83" s="1"/>
  <c r="DP76"/>
  <c r="DR76" s="1"/>
  <c r="DT76" s="1"/>
  <c r="DI84" s="1"/>
  <c r="CJ75"/>
  <c r="BY83" s="1"/>
  <c r="CA83" s="1"/>
  <c r="CC83" s="1"/>
  <c r="BJ84"/>
  <c r="BL84" s="1"/>
  <c r="G112"/>
  <c r="I112" s="1"/>
  <c r="L133"/>
  <c r="N133" s="1"/>
  <c r="AD104"/>
  <c r="AF104" s="1"/>
  <c r="AH104" s="1"/>
  <c r="W112" s="1"/>
  <c r="CY76"/>
  <c r="BR96"/>
  <c r="AH106"/>
  <c r="DQ75"/>
  <c r="AO105"/>
  <c r="AZ105" s="1"/>
  <c r="AO103"/>
  <c r="P124"/>
  <c r="AO106"/>
  <c r="BA99"/>
  <c r="BA100" s="1"/>
  <c r="CY75"/>
  <c r="L125"/>
  <c r="N125" s="1"/>
  <c r="P125" s="1"/>
  <c r="AU104"/>
  <c r="Z113"/>
  <c r="AB113" s="1"/>
  <c r="DT69"/>
  <c r="AI100"/>
  <c r="DB72"/>
  <c r="AI106"/>
  <c r="AE103"/>
  <c r="DA72"/>
  <c r="CB83"/>
  <c r="CD83" s="1"/>
  <c r="AW106"/>
  <c r="CG96"/>
  <c r="CY95"/>
  <c r="AD103"/>
  <c r="AF103" s="1"/>
  <c r="BO105"/>
  <c r="DQ76"/>
  <c r="CK95"/>
  <c r="AD123"/>
  <c r="AF123" s="1"/>
  <c r="AI123" s="1"/>
  <c r="AW98"/>
  <c r="CJ76"/>
  <c r="BY84" s="1"/>
  <c r="CA84" s="1"/>
  <c r="CC84" s="1"/>
  <c r="DP78"/>
  <c r="DR78" s="1"/>
  <c r="AT104"/>
  <c r="DP70"/>
  <c r="DR70" s="1"/>
  <c r="AH98"/>
  <c r="AI98"/>
  <c r="BN97"/>
  <c r="BP97" s="1"/>
  <c r="BS97" s="1"/>
  <c r="DC72"/>
  <c r="BZ105"/>
  <c r="CD105" s="1"/>
  <c r="CD97"/>
  <c r="CW96"/>
  <c r="AM20"/>
  <c r="AQ20"/>
  <c r="AP124" s="1"/>
  <c r="AR20"/>
  <c r="AQ124" s="1"/>
  <c r="AS20"/>
  <c r="AR124" s="1"/>
  <c r="AT20"/>
  <c r="AS124" s="1"/>
  <c r="AO20"/>
  <c r="AN124" s="1"/>
  <c r="AP20"/>
  <c r="AO124" s="1"/>
  <c r="AN20"/>
  <c r="AL21"/>
  <c r="AB124"/>
  <c r="BK103"/>
  <c r="BI103"/>
  <c r="BH103"/>
  <c r="BJ104"/>
  <c r="BK104"/>
  <c r="BH104"/>
  <c r="BJ103"/>
  <c r="BI104"/>
  <c r="CC18"/>
  <c r="CB98" s="1"/>
  <c r="CB106" s="1"/>
  <c r="CD18"/>
  <c r="CC98" s="1"/>
  <c r="CC106" s="1"/>
  <c r="BX18"/>
  <c r="BW18"/>
  <c r="BY18"/>
  <c r="BX98" s="1"/>
  <c r="CA18"/>
  <c r="BZ98" s="1"/>
  <c r="CB18"/>
  <c r="CA98" s="1"/>
  <c r="BZ18"/>
  <c r="BY98" s="1"/>
  <c r="BV19"/>
  <c r="F131"/>
  <c r="G131"/>
  <c r="G132"/>
  <c r="I132"/>
  <c r="H131"/>
  <c r="H132"/>
  <c r="I131"/>
  <c r="F132"/>
  <c r="O126"/>
  <c r="AT123"/>
  <c r="DI75"/>
  <c r="DT71"/>
  <c r="DT79" s="1"/>
  <c r="DT80" s="1"/>
  <c r="DI85" s="1"/>
  <c r="DI77"/>
  <c r="DU71"/>
  <c r="DU79" s="1"/>
  <c r="DU80" s="1"/>
  <c r="DJ85" s="1"/>
  <c r="BE19"/>
  <c r="BF19"/>
  <c r="BG19"/>
  <c r="BF123" s="1"/>
  <c r="BH19"/>
  <c r="BG123" s="1"/>
  <c r="BI19"/>
  <c r="BH123" s="1"/>
  <c r="BK19"/>
  <c r="BJ123" s="1"/>
  <c r="BL19"/>
  <c r="BK123" s="1"/>
  <c r="BJ19"/>
  <c r="BI123" s="1"/>
  <c r="BD20"/>
  <c r="BN105"/>
  <c r="BP105" s="1"/>
  <c r="DS72"/>
  <c r="CX75"/>
  <c r="CZ75" s="1"/>
  <c r="DC75" s="1"/>
  <c r="CR83" s="1"/>
  <c r="DQ70"/>
  <c r="AT103"/>
  <c r="AV106"/>
  <c r="AX106" s="1"/>
  <c r="DI16"/>
  <c r="DH96" s="1"/>
  <c r="DJ16"/>
  <c r="DI96" s="1"/>
  <c r="DM16"/>
  <c r="DL96" s="1"/>
  <c r="DK16"/>
  <c r="DJ96" s="1"/>
  <c r="DL16"/>
  <c r="DK96" s="1"/>
  <c r="DG16"/>
  <c r="DH16"/>
  <c r="DN16"/>
  <c r="DM96" s="1"/>
  <c r="DF17"/>
  <c r="W21"/>
  <c r="V125" s="1"/>
  <c r="X21"/>
  <c r="W125" s="1"/>
  <c r="Y21"/>
  <c r="X125" s="1"/>
  <c r="AH116" s="1"/>
  <c r="AA131" s="1"/>
  <c r="Z21"/>
  <c r="Y125" s="1"/>
  <c r="U21"/>
  <c r="V21"/>
  <c r="AA21"/>
  <c r="Z125" s="1"/>
  <c r="Z133" s="1"/>
  <c r="AB21"/>
  <c r="AA125" s="1"/>
  <c r="AA133" s="1"/>
  <c r="T22"/>
  <c r="BI106"/>
  <c r="BM106" s="1"/>
  <c r="BM98"/>
  <c r="AY123"/>
  <c r="AU123"/>
  <c r="DO95"/>
  <c r="DB78"/>
  <c r="DC78"/>
  <c r="CS17"/>
  <c r="CR97" s="1"/>
  <c r="CT17"/>
  <c r="CS97" s="1"/>
  <c r="CV17"/>
  <c r="CU97" s="1"/>
  <c r="CU105" s="1"/>
  <c r="CO17"/>
  <c r="CU17"/>
  <c r="CT97" s="1"/>
  <c r="CT105" s="1"/>
  <c r="CQ17"/>
  <c r="CP97" s="1"/>
  <c r="CR17"/>
  <c r="CQ97" s="1"/>
  <c r="CP17"/>
  <c r="CN18"/>
  <c r="H23"/>
  <c r="I23"/>
  <c r="J23"/>
  <c r="C23"/>
  <c r="G23"/>
  <c r="D23"/>
  <c r="F23"/>
  <c r="E23"/>
  <c r="B24"/>
  <c r="J126"/>
  <c r="F134"/>
  <c r="J134" s="1"/>
  <c r="CJ88"/>
  <c r="M125"/>
  <c r="DQ78"/>
  <c r="AU103"/>
  <c r="AZ99"/>
  <c r="P117"/>
  <c r="O127" s="1"/>
  <c r="O135" s="1"/>
  <c r="AV98"/>
  <c r="AX98" s="1"/>
  <c r="H111"/>
  <c r="J111" s="1"/>
  <c r="DB77"/>
  <c r="DC77"/>
  <c r="CA105"/>
  <c r="CE105" s="1"/>
  <c r="CE97"/>
  <c r="AC124"/>
  <c r="DA96"/>
  <c r="BH106"/>
  <c r="BL106" s="1"/>
  <c r="BL98"/>
  <c r="AG124"/>
  <c r="AY108"/>
  <c r="AN113" s="1"/>
  <c r="AY100"/>
  <c r="AN103"/>
  <c r="AY103" s="1"/>
  <c r="AN111" s="1"/>
  <c r="AN105"/>
  <c r="AY105" s="1"/>
  <c r="AZ97"/>
  <c r="BA97"/>
  <c r="K126"/>
  <c r="G134"/>
  <c r="K134" s="1"/>
  <c r="BQ98"/>
  <c r="AE104"/>
  <c r="BR89"/>
  <c r="M133"/>
  <c r="BR90"/>
  <c r="BS99" s="1"/>
  <c r="BS107" s="1"/>
  <c r="CX95"/>
  <c r="CZ95" s="1"/>
  <c r="AN106"/>
  <c r="AY106" s="1"/>
  <c r="CT85"/>
  <c r="CV85" s="1"/>
  <c r="CI97"/>
  <c r="DS95"/>
  <c r="DN95"/>
  <c r="DB70"/>
  <c r="DC70"/>
  <c r="CV96"/>
  <c r="P118"/>
  <c r="E132" s="1"/>
  <c r="CX76"/>
  <c r="CZ76" s="1"/>
  <c r="DC76" s="1"/>
  <c r="CR84" s="1"/>
  <c r="CF96"/>
  <c r="CH96" s="1"/>
  <c r="BO97"/>
  <c r="DI78"/>
  <c r="AE123"/>
  <c r="AN104"/>
  <c r="AY104" s="1"/>
  <c r="AN112" s="1"/>
  <c r="K132" l="1"/>
  <c r="DU76"/>
  <c r="DJ84" s="1"/>
  <c r="DK84" s="1"/>
  <c r="DM84" s="1"/>
  <c r="BA105"/>
  <c r="CB84"/>
  <c r="CD84" s="1"/>
  <c r="AI104"/>
  <c r="X112" s="1"/>
  <c r="Z112" s="1"/>
  <c r="AB112" s="1"/>
  <c r="AZ106"/>
  <c r="M134"/>
  <c r="BA107"/>
  <c r="BA108" s="1"/>
  <c r="AP113" s="1"/>
  <c r="AH123"/>
  <c r="Q125"/>
  <c r="CG97"/>
  <c r="AV104"/>
  <c r="AX104" s="1"/>
  <c r="BA104" s="1"/>
  <c r="AP112" s="1"/>
  <c r="DP95"/>
  <c r="DR95" s="1"/>
  <c r="DU95" s="1"/>
  <c r="M126"/>
  <c r="CG105"/>
  <c r="AW103"/>
  <c r="CJ90"/>
  <c r="BY105" s="1"/>
  <c r="DT72"/>
  <c r="D132"/>
  <c r="O132" s="1"/>
  <c r="D140" s="1"/>
  <c r="AI103"/>
  <c r="X111" s="1"/>
  <c r="AH103"/>
  <c r="W111" s="1"/>
  <c r="CX96"/>
  <c r="CZ96" s="1"/>
  <c r="DC96" s="1"/>
  <c r="AW104"/>
  <c r="BN98"/>
  <c r="BP98" s="1"/>
  <c r="BS98" s="1"/>
  <c r="BA106"/>
  <c r="CJ89"/>
  <c r="BX105" s="1"/>
  <c r="CI105" s="1"/>
  <c r="DL85"/>
  <c r="DN85" s="1"/>
  <c r="BR99"/>
  <c r="BR107" s="1"/>
  <c r="BR108" s="1"/>
  <c r="BG113" s="1"/>
  <c r="DT70"/>
  <c r="DU70"/>
  <c r="X132"/>
  <c r="DB76"/>
  <c r="CQ84" s="1"/>
  <c r="CT84" s="1"/>
  <c r="CV84" s="1"/>
  <c r="BO106"/>
  <c r="BR97"/>
  <c r="BM103"/>
  <c r="AE124"/>
  <c r="AW123"/>
  <c r="BL103"/>
  <c r="DS96"/>
  <c r="I24"/>
  <c r="J24"/>
  <c r="C24"/>
  <c r="D24"/>
  <c r="H24"/>
  <c r="E24"/>
  <c r="G24"/>
  <c r="F24"/>
  <c r="B25"/>
  <c r="AZ100"/>
  <c r="AZ107"/>
  <c r="AZ108" s="1"/>
  <c r="AO113" s="1"/>
  <c r="I151"/>
  <c r="I179"/>
  <c r="AC125"/>
  <c r="Y133"/>
  <c r="AC133" s="1"/>
  <c r="DO96"/>
  <c r="BM123"/>
  <c r="BZ106"/>
  <c r="CD106" s="1"/>
  <c r="CD98"/>
  <c r="BO98"/>
  <c r="AV123"/>
  <c r="AX123" s="1"/>
  <c r="Q127"/>
  <c r="Q135" s="1"/>
  <c r="Q136" s="1"/>
  <c r="F141" s="1"/>
  <c r="BG106"/>
  <c r="L134"/>
  <c r="N134" s="1"/>
  <c r="BL104"/>
  <c r="E151"/>
  <c r="E179"/>
  <c r="BF103"/>
  <c r="BQ103" s="1"/>
  <c r="BF111" s="1"/>
  <c r="BF105"/>
  <c r="BQ105" s="1"/>
  <c r="D151"/>
  <c r="D179"/>
  <c r="AG125"/>
  <c r="G151"/>
  <c r="G179"/>
  <c r="H151"/>
  <c r="H179"/>
  <c r="DN96"/>
  <c r="DU75"/>
  <c r="DJ83" s="1"/>
  <c r="DT75"/>
  <c r="DI83" s="1"/>
  <c r="CI98"/>
  <c r="CK96"/>
  <c r="CJ96"/>
  <c r="CJ99" s="1"/>
  <c r="CJ100" s="1"/>
  <c r="DC95"/>
  <c r="DB95"/>
  <c r="BL20"/>
  <c r="BK124" s="1"/>
  <c r="BI20"/>
  <c r="BH124" s="1"/>
  <c r="BE20"/>
  <c r="BJ20"/>
  <c r="BI124" s="1"/>
  <c r="BK20"/>
  <c r="BJ124" s="1"/>
  <c r="BG20"/>
  <c r="BF124" s="1"/>
  <c r="BH20"/>
  <c r="BG124" s="1"/>
  <c r="BF20"/>
  <c r="BD21"/>
  <c r="DT77"/>
  <c r="DU77"/>
  <c r="CE98"/>
  <c r="CA106"/>
  <c r="CE106" s="1"/>
  <c r="BG104"/>
  <c r="DB75"/>
  <c r="CQ83" s="1"/>
  <c r="BF106"/>
  <c r="BQ106" s="1"/>
  <c r="E134"/>
  <c r="DQ95"/>
  <c r="AV103"/>
  <c r="AX103" s="1"/>
  <c r="J132"/>
  <c r="DJ17"/>
  <c r="DI97" s="1"/>
  <c r="DN17"/>
  <c r="DM97" s="1"/>
  <c r="DM105" s="1"/>
  <c r="DK17"/>
  <c r="DJ97" s="1"/>
  <c r="DT88" s="1"/>
  <c r="DL17"/>
  <c r="DK97" s="1"/>
  <c r="DM17"/>
  <c r="DL97" s="1"/>
  <c r="DL105" s="1"/>
  <c r="DH17"/>
  <c r="DI17"/>
  <c r="DH97" s="1"/>
  <c r="DG17"/>
  <c r="DF18"/>
  <c r="Z131"/>
  <c r="X131"/>
  <c r="Y131"/>
  <c r="AC131" s="1"/>
  <c r="X22"/>
  <c r="W126" s="1"/>
  <c r="AH118" s="1"/>
  <c r="W131" s="1"/>
  <c r="Y22"/>
  <c r="X126" s="1"/>
  <c r="Z22"/>
  <c r="Y126" s="1"/>
  <c r="AA22"/>
  <c r="Z126" s="1"/>
  <c r="Z134" s="1"/>
  <c r="U22"/>
  <c r="V22"/>
  <c r="W22"/>
  <c r="V126" s="1"/>
  <c r="AB22"/>
  <c r="AA126" s="1"/>
  <c r="AA134" s="1"/>
  <c r="T23"/>
  <c r="BL123"/>
  <c r="DA97"/>
  <c r="AY124"/>
  <c r="O136"/>
  <c r="D141" s="1"/>
  <c r="O128"/>
  <c r="D133"/>
  <c r="O133" s="1"/>
  <c r="D131"/>
  <c r="O131" s="1"/>
  <c r="D139" s="1"/>
  <c r="F151"/>
  <c r="F179"/>
  <c r="CT18"/>
  <c r="CS98" s="1"/>
  <c r="CP18"/>
  <c r="CU18"/>
  <c r="CT98" s="1"/>
  <c r="CT106" s="1"/>
  <c r="CV18"/>
  <c r="CU98" s="1"/>
  <c r="CU106" s="1"/>
  <c r="CO18"/>
  <c r="CR18"/>
  <c r="CQ98" s="1"/>
  <c r="CS18"/>
  <c r="CR98" s="1"/>
  <c r="CQ18"/>
  <c r="CP98" s="1"/>
  <c r="CN19"/>
  <c r="CV97"/>
  <c r="CR105"/>
  <c r="CV105" s="1"/>
  <c r="DB88"/>
  <c r="AN21"/>
  <c r="AO21"/>
  <c r="AN125" s="1"/>
  <c r="AP21"/>
  <c r="AO125" s="1"/>
  <c r="AQ21"/>
  <c r="AP125" s="1"/>
  <c r="AS21"/>
  <c r="AR125" s="1"/>
  <c r="AR133" s="1"/>
  <c r="AT21"/>
  <c r="AS125" s="1"/>
  <c r="AS133" s="1"/>
  <c r="AM21"/>
  <c r="AR21"/>
  <c r="AQ125" s="1"/>
  <c r="AL22"/>
  <c r="BR98"/>
  <c r="Z132"/>
  <c r="AA132"/>
  <c r="P127"/>
  <c r="P135" s="1"/>
  <c r="P136" s="1"/>
  <c r="E141" s="1"/>
  <c r="CY96"/>
  <c r="BF104"/>
  <c r="BQ104" s="1"/>
  <c r="BF112" s="1"/>
  <c r="BS100"/>
  <c r="DU72"/>
  <c r="D134"/>
  <c r="O134" s="1"/>
  <c r="J131"/>
  <c r="BM104"/>
  <c r="CF105"/>
  <c r="CH105" s="1"/>
  <c r="E133"/>
  <c r="E131"/>
  <c r="AU124"/>
  <c r="BG103"/>
  <c r="BG105"/>
  <c r="X133"/>
  <c r="AB133" s="1"/>
  <c r="AD133" s="1"/>
  <c r="AF133" s="1"/>
  <c r="AB125"/>
  <c r="DT78"/>
  <c r="DU78"/>
  <c r="BA98"/>
  <c r="AZ98"/>
  <c r="CC103"/>
  <c r="CA103"/>
  <c r="CB104"/>
  <c r="BZ104"/>
  <c r="CA104"/>
  <c r="BZ103"/>
  <c r="CB103"/>
  <c r="CC104"/>
  <c r="CS105"/>
  <c r="CW105" s="1"/>
  <c r="CW97"/>
  <c r="BQ123"/>
  <c r="CD19"/>
  <c r="CC123" s="1"/>
  <c r="BZ19"/>
  <c r="BY123" s="1"/>
  <c r="BW19"/>
  <c r="BY19"/>
  <c r="BX123" s="1"/>
  <c r="BX19"/>
  <c r="CB19"/>
  <c r="CA123" s="1"/>
  <c r="CC19"/>
  <c r="CB123" s="1"/>
  <c r="CA19"/>
  <c r="BZ123" s="1"/>
  <c r="BV20"/>
  <c r="AT124"/>
  <c r="BQ99"/>
  <c r="BQ107" s="1"/>
  <c r="BQ108" s="1"/>
  <c r="BF113" s="1"/>
  <c r="Y132"/>
  <c r="L126"/>
  <c r="N126" s="1"/>
  <c r="BN106"/>
  <c r="BP106" s="1"/>
  <c r="BS108"/>
  <c r="BH113" s="1"/>
  <c r="K131"/>
  <c r="AD124"/>
  <c r="AF124" s="1"/>
  <c r="CF97"/>
  <c r="CH97" s="1"/>
  <c r="L132" l="1"/>
  <c r="N132" s="1"/>
  <c r="Q132" s="1"/>
  <c r="F140" s="1"/>
  <c r="DL84"/>
  <c r="DN84" s="1"/>
  <c r="AR113"/>
  <c r="AT113" s="1"/>
  <c r="Y112"/>
  <c r="AA112" s="1"/>
  <c r="BY106"/>
  <c r="BY104"/>
  <c r="DP96"/>
  <c r="DR96" s="1"/>
  <c r="DU96" s="1"/>
  <c r="CK99"/>
  <c r="CK107" s="1"/>
  <c r="CK108" s="1"/>
  <c r="BZ113" s="1"/>
  <c r="CK105"/>
  <c r="CS84"/>
  <c r="CU84" s="1"/>
  <c r="DB90"/>
  <c r="CQ103" s="1"/>
  <c r="BY103"/>
  <c r="AZ104"/>
  <c r="AO112" s="1"/>
  <c r="AR112" s="1"/>
  <c r="AT112" s="1"/>
  <c r="CI99"/>
  <c r="CI100" s="1"/>
  <c r="DB96"/>
  <c r="BX106"/>
  <c r="CI106" s="1"/>
  <c r="BX104"/>
  <c r="CI104" s="1"/>
  <c r="BX112" s="1"/>
  <c r="Q128"/>
  <c r="DB89"/>
  <c r="CP105" s="1"/>
  <c r="DA105" s="1"/>
  <c r="DT95"/>
  <c r="BX103"/>
  <c r="CI103" s="1"/>
  <c r="BX111" s="1"/>
  <c r="CY97"/>
  <c r="Z111"/>
  <c r="AB111" s="1"/>
  <c r="Y111"/>
  <c r="AA111" s="1"/>
  <c r="BN103"/>
  <c r="BP103" s="1"/>
  <c r="BR103" s="1"/>
  <c r="BG111" s="1"/>
  <c r="L131"/>
  <c r="N131" s="1"/>
  <c r="P131" s="1"/>
  <c r="E139" s="1"/>
  <c r="AV124"/>
  <c r="AX124" s="1"/>
  <c r="BA124" s="1"/>
  <c r="CY105"/>
  <c r="BR100"/>
  <c r="BN123"/>
  <c r="BP123" s="1"/>
  <c r="BS123" s="1"/>
  <c r="CG98"/>
  <c r="BO103"/>
  <c r="BO104"/>
  <c r="CG106"/>
  <c r="BQ100"/>
  <c r="AD125"/>
  <c r="AF125" s="1"/>
  <c r="BJ113"/>
  <c r="BL113" s="1"/>
  <c r="AC132"/>
  <c r="M132"/>
  <c r="AB132"/>
  <c r="DJ103"/>
  <c r="DK103"/>
  <c r="DM103"/>
  <c r="DM104"/>
  <c r="DK104"/>
  <c r="DJ104"/>
  <c r="DL104"/>
  <c r="DL103"/>
  <c r="AH124"/>
  <c r="AH127" s="1"/>
  <c r="AH135" s="1"/>
  <c r="AI124"/>
  <c r="AI127" s="1"/>
  <c r="AI135" s="1"/>
  <c r="Q126"/>
  <c r="P126"/>
  <c r="BE21"/>
  <c r="BF21"/>
  <c r="BG21"/>
  <c r="BF125" s="1"/>
  <c r="BH21"/>
  <c r="BG125" s="1"/>
  <c r="BL21"/>
  <c r="BK125" s="1"/>
  <c r="BK133" s="1"/>
  <c r="BI21"/>
  <c r="BH125" s="1"/>
  <c r="BK21"/>
  <c r="BJ125" s="1"/>
  <c r="BJ133" s="1"/>
  <c r="BJ21"/>
  <c r="BI125" s="1"/>
  <c r="BD22"/>
  <c r="DK83"/>
  <c r="DM83" s="1"/>
  <c r="DL83"/>
  <c r="DN83" s="1"/>
  <c r="BS106"/>
  <c r="BR106"/>
  <c r="D152"/>
  <c r="D180"/>
  <c r="CK97"/>
  <c r="CJ97"/>
  <c r="CD123"/>
  <c r="AP133"/>
  <c r="AT133" s="1"/>
  <c r="AT125"/>
  <c r="AZ116"/>
  <c r="DS97"/>
  <c r="BL124"/>
  <c r="K151"/>
  <c r="F152"/>
  <c r="F180"/>
  <c r="CE104"/>
  <c r="AE133"/>
  <c r="CD103"/>
  <c r="W133"/>
  <c r="DQ96"/>
  <c r="CJ105"/>
  <c r="CC20"/>
  <c r="CB124" s="1"/>
  <c r="CD20"/>
  <c r="CC124" s="1"/>
  <c r="BW20"/>
  <c r="CA20"/>
  <c r="BZ124" s="1"/>
  <c r="BX20"/>
  <c r="BZ20"/>
  <c r="BY124" s="1"/>
  <c r="CB20"/>
  <c r="CA124" s="1"/>
  <c r="BY20"/>
  <c r="BX124" s="1"/>
  <c r="BV21"/>
  <c r="J179"/>
  <c r="O151"/>
  <c r="J25"/>
  <c r="C25"/>
  <c r="D25"/>
  <c r="E25"/>
  <c r="I25"/>
  <c r="F25"/>
  <c r="H25"/>
  <c r="G25"/>
  <c r="B26"/>
  <c r="Q131"/>
  <c r="F139" s="1"/>
  <c r="CS106"/>
  <c r="CW106" s="1"/>
  <c r="CW98"/>
  <c r="Q134"/>
  <c r="P134"/>
  <c r="O179"/>
  <c r="CI123"/>
  <c r="AQ133"/>
  <c r="AU133" s="1"/>
  <c r="AU125"/>
  <c r="Y23"/>
  <c r="Z23"/>
  <c r="AA23"/>
  <c r="AB23"/>
  <c r="V23"/>
  <c r="W23"/>
  <c r="X23"/>
  <c r="U23"/>
  <c r="T24"/>
  <c r="W134"/>
  <c r="W132"/>
  <c r="DN97"/>
  <c r="DJ105"/>
  <c r="DN105" s="1"/>
  <c r="BQ124"/>
  <c r="BO123"/>
  <c r="CE103"/>
  <c r="AW124"/>
  <c r="CX97"/>
  <c r="CZ97" s="1"/>
  <c r="BN104"/>
  <c r="BP104" s="1"/>
  <c r="BS104" s="1"/>
  <c r="BH112" s="1"/>
  <c r="P128"/>
  <c r="CF106"/>
  <c r="CH106" s="1"/>
  <c r="J151"/>
  <c r="E152"/>
  <c r="E180"/>
  <c r="AG126"/>
  <c r="DK18"/>
  <c r="DJ98" s="1"/>
  <c r="DL18"/>
  <c r="DK98" s="1"/>
  <c r="DN18"/>
  <c r="DM98" s="1"/>
  <c r="DM106" s="1"/>
  <c r="DM18"/>
  <c r="DL98" s="1"/>
  <c r="DL106" s="1"/>
  <c r="DG18"/>
  <c r="DI18"/>
  <c r="DH98" s="1"/>
  <c r="DJ18"/>
  <c r="DI98" s="1"/>
  <c r="DT90" s="1"/>
  <c r="DH18"/>
  <c r="DF19"/>
  <c r="BM124"/>
  <c r="H152"/>
  <c r="H180"/>
  <c r="I152"/>
  <c r="I180"/>
  <c r="AO22"/>
  <c r="AN126" s="1"/>
  <c r="AP22"/>
  <c r="AO126" s="1"/>
  <c r="AQ22"/>
  <c r="AP126" s="1"/>
  <c r="AR22"/>
  <c r="AQ126" s="1"/>
  <c r="AT22"/>
  <c r="AS126" s="1"/>
  <c r="AS134" s="1"/>
  <c r="AN22"/>
  <c r="AS22"/>
  <c r="AR126" s="1"/>
  <c r="AR134" s="1"/>
  <c r="AM22"/>
  <c r="AL23"/>
  <c r="AB126"/>
  <c r="X134"/>
  <c r="AB134" s="1"/>
  <c r="DO97"/>
  <c r="DK105"/>
  <c r="DO105" s="1"/>
  <c r="BA103"/>
  <c r="AP111" s="1"/>
  <c r="AZ103"/>
  <c r="AO111" s="1"/>
  <c r="BA123"/>
  <c r="AZ123"/>
  <c r="CJ107"/>
  <c r="CJ108" s="1"/>
  <c r="BY113" s="1"/>
  <c r="CX105"/>
  <c r="CZ105" s="1"/>
  <c r="H141"/>
  <c r="J141" s="1"/>
  <c r="AH117"/>
  <c r="V134" s="1"/>
  <c r="AG134" s="1"/>
  <c r="CF98"/>
  <c r="CH98" s="1"/>
  <c r="CR106"/>
  <c r="CV106" s="1"/>
  <c r="CV98"/>
  <c r="CT83"/>
  <c r="CV83" s="1"/>
  <c r="CS83"/>
  <c r="CU83" s="1"/>
  <c r="K179"/>
  <c r="P133"/>
  <c r="Q133"/>
  <c r="DA98"/>
  <c r="CU19"/>
  <c r="CT123" s="1"/>
  <c r="CP19"/>
  <c r="CV19"/>
  <c r="CU123" s="1"/>
  <c r="CQ19"/>
  <c r="CP123" s="1"/>
  <c r="CO19"/>
  <c r="CS19"/>
  <c r="CR123" s="1"/>
  <c r="CT19"/>
  <c r="CS123" s="1"/>
  <c r="CR19"/>
  <c r="CQ123" s="1"/>
  <c r="CN20"/>
  <c r="CE123"/>
  <c r="BR105"/>
  <c r="BS105"/>
  <c r="AY125"/>
  <c r="CR103"/>
  <c r="CU103"/>
  <c r="CT104"/>
  <c r="CU104"/>
  <c r="CS103"/>
  <c r="CT103"/>
  <c r="CS104"/>
  <c r="CR104"/>
  <c r="AC126"/>
  <c r="Y134"/>
  <c r="AC134" s="1"/>
  <c r="G152"/>
  <c r="G180"/>
  <c r="AB131"/>
  <c r="AD131" s="1"/>
  <c r="AF131" s="1"/>
  <c r="AH131" s="1"/>
  <c r="W139" s="1"/>
  <c r="M131"/>
  <c r="CD104"/>
  <c r="AE125"/>
  <c r="BS103" l="1"/>
  <c r="BH111" s="1"/>
  <c r="BI111" s="1"/>
  <c r="BK111" s="1"/>
  <c r="P132"/>
  <c r="E140" s="1"/>
  <c r="H140" s="1"/>
  <c r="J140" s="1"/>
  <c r="DO103"/>
  <c r="CJ106"/>
  <c r="BO124"/>
  <c r="CP103"/>
  <c r="DA103" s="1"/>
  <c r="CP111" s="1"/>
  <c r="AZ124"/>
  <c r="DC99"/>
  <c r="DC107" s="1"/>
  <c r="DC108" s="1"/>
  <c r="CR113" s="1"/>
  <c r="CP106"/>
  <c r="DA106" s="1"/>
  <c r="CQ105"/>
  <c r="DC105" s="1"/>
  <c r="DB99"/>
  <c r="DB107" s="1"/>
  <c r="DB108" s="1"/>
  <c r="CQ113" s="1"/>
  <c r="CP104"/>
  <c r="DA104" s="1"/>
  <c r="CP112" s="1"/>
  <c r="DA99"/>
  <c r="DA107" s="1"/>
  <c r="DA108" s="1"/>
  <c r="CP113" s="1"/>
  <c r="CQ104"/>
  <c r="CQ106"/>
  <c r="DT96"/>
  <c r="DT99" s="1"/>
  <c r="CK100"/>
  <c r="DU99"/>
  <c r="DU107" s="1"/>
  <c r="DU108" s="1"/>
  <c r="DJ113" s="1"/>
  <c r="AQ112"/>
  <c r="AS112" s="1"/>
  <c r="BR123"/>
  <c r="AW125"/>
  <c r="CI107"/>
  <c r="CI108" s="1"/>
  <c r="BX113" s="1"/>
  <c r="CB113" s="1"/>
  <c r="CD113" s="1"/>
  <c r="DQ105"/>
  <c r="AE126"/>
  <c r="AZ117"/>
  <c r="AY127" s="1"/>
  <c r="AY128" s="1"/>
  <c r="G139"/>
  <c r="I139" s="1"/>
  <c r="H139"/>
  <c r="J139" s="1"/>
  <c r="AI128"/>
  <c r="DO104"/>
  <c r="M179"/>
  <c r="AD132"/>
  <c r="AF132" s="1"/>
  <c r="AH132" s="1"/>
  <c r="W140" s="1"/>
  <c r="CY98"/>
  <c r="AI131"/>
  <c r="X139" s="1"/>
  <c r="L151"/>
  <c r="N151" s="1"/>
  <c r="Q151" s="1"/>
  <c r="CX106"/>
  <c r="CZ106" s="1"/>
  <c r="DP97"/>
  <c r="DR97" s="1"/>
  <c r="AV133"/>
  <c r="AX133" s="1"/>
  <c r="AI125"/>
  <c r="AH125"/>
  <c r="CW103"/>
  <c r="CF103"/>
  <c r="CH103" s="1"/>
  <c r="CJ103" s="1"/>
  <c r="BY111" s="1"/>
  <c r="CF123"/>
  <c r="CH123" s="1"/>
  <c r="CK123" s="1"/>
  <c r="AE132"/>
  <c r="AD134"/>
  <c r="AF134" s="1"/>
  <c r="AI134" s="1"/>
  <c r="CF104"/>
  <c r="CH104" s="1"/>
  <c r="CV103"/>
  <c r="K180"/>
  <c r="G153"/>
  <c r="G181"/>
  <c r="CD21"/>
  <c r="CC125" s="1"/>
  <c r="CC133" s="1"/>
  <c r="BW21"/>
  <c r="BX21"/>
  <c r="BY21"/>
  <c r="BX125" s="1"/>
  <c r="CA21"/>
  <c r="BZ125" s="1"/>
  <c r="CB21"/>
  <c r="CA125" s="1"/>
  <c r="CC21"/>
  <c r="CB125" s="1"/>
  <c r="CB133" s="1"/>
  <c r="BZ21"/>
  <c r="BY125" s="1"/>
  <c r="BV22"/>
  <c r="J152"/>
  <c r="AR111"/>
  <c r="AT111" s="1"/>
  <c r="AQ111"/>
  <c r="AS111" s="1"/>
  <c r="DB97"/>
  <c r="DC97"/>
  <c r="V151"/>
  <c r="V179"/>
  <c r="H153"/>
  <c r="H161" s="1"/>
  <c r="H181"/>
  <c r="H189" s="1"/>
  <c r="CE124"/>
  <c r="K152"/>
  <c r="CT20"/>
  <c r="CS124" s="1"/>
  <c r="CU20"/>
  <c r="CT124" s="1"/>
  <c r="CV20"/>
  <c r="CU124" s="1"/>
  <c r="CO20"/>
  <c r="CS20"/>
  <c r="CR124" s="1"/>
  <c r="CP20"/>
  <c r="CQ20"/>
  <c r="CP124" s="1"/>
  <c r="CR20"/>
  <c r="CQ124" s="1"/>
  <c r="CN21"/>
  <c r="DL19"/>
  <c r="DK123" s="1"/>
  <c r="DM19"/>
  <c r="DL123" s="1"/>
  <c r="DG19"/>
  <c r="DN19"/>
  <c r="DM123" s="1"/>
  <c r="DH19"/>
  <c r="DJ19"/>
  <c r="DI123" s="1"/>
  <c r="DK19"/>
  <c r="DJ123" s="1"/>
  <c r="DI19"/>
  <c r="DH123" s="1"/>
  <c r="DF20"/>
  <c r="DN98"/>
  <c r="DJ106"/>
  <c r="DN106" s="1"/>
  <c r="W151"/>
  <c r="W179"/>
  <c r="E153"/>
  <c r="E181"/>
  <c r="CI124"/>
  <c r="BQ125"/>
  <c r="V132"/>
  <c r="AG132" s="1"/>
  <c r="V140" s="1"/>
  <c r="AE134"/>
  <c r="DP105"/>
  <c r="DR105" s="1"/>
  <c r="DI105"/>
  <c r="DN104"/>
  <c r="DK106"/>
  <c r="DO106" s="1"/>
  <c r="DO98"/>
  <c r="Z24"/>
  <c r="AA24"/>
  <c r="AB24"/>
  <c r="U24"/>
  <c r="W24"/>
  <c r="X24"/>
  <c r="Y24"/>
  <c r="V24"/>
  <c r="T25"/>
  <c r="F153"/>
  <c r="F181"/>
  <c r="P172" s="1"/>
  <c r="F187" s="1"/>
  <c r="J180"/>
  <c r="DA123"/>
  <c r="Y151"/>
  <c r="Y179"/>
  <c r="BH133"/>
  <c r="BL133" s="1"/>
  <c r="BL125"/>
  <c r="BR116"/>
  <c r="AU126"/>
  <c r="AQ134"/>
  <c r="AU134" s="1"/>
  <c r="Z151"/>
  <c r="Z179"/>
  <c r="CD124"/>
  <c r="AP131"/>
  <c r="AS132"/>
  <c r="AP132"/>
  <c r="AQ132"/>
  <c r="AQ131"/>
  <c r="AR132"/>
  <c r="AR131"/>
  <c r="AS131"/>
  <c r="O180"/>
  <c r="CG123"/>
  <c r="DN103"/>
  <c r="AE131"/>
  <c r="CX98"/>
  <c r="CZ98" s="1"/>
  <c r="DQ97"/>
  <c r="CK106"/>
  <c r="DI103"/>
  <c r="AH136"/>
  <c r="W141" s="1"/>
  <c r="CG104"/>
  <c r="M151"/>
  <c r="BR104"/>
  <c r="BG112" s="1"/>
  <c r="AY126"/>
  <c r="CK98"/>
  <c r="CJ98"/>
  <c r="C26"/>
  <c r="D26"/>
  <c r="E26"/>
  <c r="F26"/>
  <c r="J26"/>
  <c r="G26"/>
  <c r="I26"/>
  <c r="H26"/>
  <c r="CV123"/>
  <c r="DS98"/>
  <c r="AA151"/>
  <c r="AA179"/>
  <c r="AH133"/>
  <c r="AI133"/>
  <c r="BI133"/>
  <c r="BM133" s="1"/>
  <c r="BM125"/>
  <c r="BN124"/>
  <c r="BP124" s="1"/>
  <c r="AZ118"/>
  <c r="AO134" s="1"/>
  <c r="CW104"/>
  <c r="CG103"/>
  <c r="L179"/>
  <c r="N179" s="1"/>
  <c r="AH128"/>
  <c r="DT89"/>
  <c r="V133"/>
  <c r="AG133" s="1"/>
  <c r="V131"/>
  <c r="AG131" s="1"/>
  <c r="V139" s="1"/>
  <c r="AG127"/>
  <c r="AG135" s="1"/>
  <c r="AG136" s="1"/>
  <c r="V141" s="1"/>
  <c r="AP23"/>
  <c r="AQ23"/>
  <c r="AR23"/>
  <c r="AS23"/>
  <c r="AO23"/>
  <c r="AM23"/>
  <c r="AT23"/>
  <c r="AN23"/>
  <c r="AL24"/>
  <c r="X151"/>
  <c r="X179"/>
  <c r="AP134"/>
  <c r="AT134" s="1"/>
  <c r="AT126"/>
  <c r="I153"/>
  <c r="I161" s="1"/>
  <c r="I181"/>
  <c r="I189" s="1"/>
  <c r="O152"/>
  <c r="CW123"/>
  <c r="DI106"/>
  <c r="DI104"/>
  <c r="D153"/>
  <c r="D181"/>
  <c r="BF22"/>
  <c r="BG22"/>
  <c r="BF126" s="1"/>
  <c r="BH22"/>
  <c r="BG126" s="1"/>
  <c r="BI22"/>
  <c r="BH126" s="1"/>
  <c r="BE22"/>
  <c r="BL22"/>
  <c r="BK126" s="1"/>
  <c r="BK134" s="1"/>
  <c r="BJ22"/>
  <c r="BI126" s="1"/>
  <c r="BK22"/>
  <c r="BJ126" s="1"/>
  <c r="BJ134" s="1"/>
  <c r="BD23"/>
  <c r="AD126"/>
  <c r="AF126" s="1"/>
  <c r="AV125"/>
  <c r="AX125" s="1"/>
  <c r="CV104"/>
  <c r="AI136"/>
  <c r="X141" s="1"/>
  <c r="AW133"/>
  <c r="CY106"/>
  <c r="DB105" l="1"/>
  <c r="G140"/>
  <c r="I140" s="1"/>
  <c r="BJ111"/>
  <c r="BL111" s="1"/>
  <c r="DB100"/>
  <c r="DP103"/>
  <c r="DR103" s="1"/>
  <c r="DT103" s="1"/>
  <c r="DI111" s="1"/>
  <c r="CT113"/>
  <c r="CV113" s="1"/>
  <c r="DA100"/>
  <c r="AH134"/>
  <c r="AN133"/>
  <c r="AY133" s="1"/>
  <c r="DC100"/>
  <c r="AN131"/>
  <c r="AY131" s="1"/>
  <c r="AN139" s="1"/>
  <c r="DB106"/>
  <c r="AN132"/>
  <c r="AY132" s="1"/>
  <c r="AN140" s="1"/>
  <c r="AI132"/>
  <c r="X140" s="1"/>
  <c r="Y140" s="1"/>
  <c r="AA140" s="1"/>
  <c r="DU100"/>
  <c r="AN134"/>
  <c r="AY134" s="1"/>
  <c r="BA127"/>
  <c r="BA135" s="1"/>
  <c r="BA136" s="1"/>
  <c r="AP141" s="1"/>
  <c r="DP104"/>
  <c r="DR104" s="1"/>
  <c r="DT104" s="1"/>
  <c r="DI112" s="1"/>
  <c r="CY103"/>
  <c r="BR118"/>
  <c r="BG133" s="1"/>
  <c r="DQ98"/>
  <c r="L180"/>
  <c r="N180" s="1"/>
  <c r="Q180" s="1"/>
  <c r="DQ103"/>
  <c r="DQ106"/>
  <c r="P151"/>
  <c r="DC106"/>
  <c r="AV134"/>
  <c r="AX134" s="1"/>
  <c r="AZ134" s="1"/>
  <c r="L152"/>
  <c r="N152" s="1"/>
  <c r="Q152" s="1"/>
  <c r="CX103"/>
  <c r="CZ103" s="1"/>
  <c r="CX104"/>
  <c r="CZ104" s="1"/>
  <c r="DB104" s="1"/>
  <c r="CQ112" s="1"/>
  <c r="AY135"/>
  <c r="AY136" s="1"/>
  <c r="AN141" s="1"/>
  <c r="CJ104"/>
  <c r="BY112" s="1"/>
  <c r="CK104"/>
  <c r="BZ112" s="1"/>
  <c r="CK103"/>
  <c r="BZ111" s="1"/>
  <c r="CA111" s="1"/>
  <c r="CC111" s="1"/>
  <c r="CJ123"/>
  <c r="DU97"/>
  <c r="DT97"/>
  <c r="CX123"/>
  <c r="CZ123" s="1"/>
  <c r="DC123" s="1"/>
  <c r="Z141"/>
  <c r="AB141" s="1"/>
  <c r="BN133"/>
  <c r="BP133" s="1"/>
  <c r="AV126"/>
  <c r="AX126" s="1"/>
  <c r="BA126" s="1"/>
  <c r="AU131"/>
  <c r="CF124"/>
  <c r="CH124" s="1"/>
  <c r="BN125"/>
  <c r="BP125" s="1"/>
  <c r="AA25"/>
  <c r="AB25"/>
  <c r="U25"/>
  <c r="V25"/>
  <c r="X25"/>
  <c r="Y25"/>
  <c r="Z25"/>
  <c r="W25"/>
  <c r="T26"/>
  <c r="BI134"/>
  <c r="BM134" s="1"/>
  <c r="BM126"/>
  <c r="AB151"/>
  <c r="D154"/>
  <c r="D182"/>
  <c r="P173" s="1"/>
  <c r="DT100"/>
  <c r="DT107"/>
  <c r="DT108" s="1"/>
  <c r="DI113" s="1"/>
  <c r="AB179"/>
  <c r="E154"/>
  <c r="E182"/>
  <c r="P174" s="1"/>
  <c r="E187" s="1"/>
  <c r="BH131"/>
  <c r="BK131"/>
  <c r="BK132"/>
  <c r="BI132"/>
  <c r="BJ132"/>
  <c r="BI131"/>
  <c r="BJ131"/>
  <c r="BH132"/>
  <c r="DO123"/>
  <c r="BQ126"/>
  <c r="AR151"/>
  <c r="AR179"/>
  <c r="I154"/>
  <c r="I162" s="1"/>
  <c r="I182"/>
  <c r="I190" s="1"/>
  <c r="DB98"/>
  <c r="DC98"/>
  <c r="V152"/>
  <c r="V180"/>
  <c r="CV124"/>
  <c r="CI125"/>
  <c r="DQ104"/>
  <c r="AG128"/>
  <c r="AT131"/>
  <c r="AW126"/>
  <c r="DP98"/>
  <c r="DR98" s="1"/>
  <c r="P179"/>
  <c r="Q179"/>
  <c r="Y152"/>
  <c r="Y180"/>
  <c r="CU21"/>
  <c r="CT125" s="1"/>
  <c r="CT133" s="1"/>
  <c r="CV21"/>
  <c r="CU125" s="1"/>
  <c r="CU133" s="1"/>
  <c r="CO21"/>
  <c r="CP21"/>
  <c r="CT21"/>
  <c r="CS125" s="1"/>
  <c r="CQ21"/>
  <c r="CP125" s="1"/>
  <c r="CR21"/>
  <c r="CQ125" s="1"/>
  <c r="CS21"/>
  <c r="CR125" s="1"/>
  <c r="CN22"/>
  <c r="AO151"/>
  <c r="AO179"/>
  <c r="BW22"/>
  <c r="BX22"/>
  <c r="BY22"/>
  <c r="BX126" s="1"/>
  <c r="BZ22"/>
  <c r="BY126" s="1"/>
  <c r="CB22"/>
  <c r="CA126" s="1"/>
  <c r="CC22"/>
  <c r="CB126" s="1"/>
  <c r="CB134" s="1"/>
  <c r="CD22"/>
  <c r="CC126" s="1"/>
  <c r="CC134" s="1"/>
  <c r="CA22"/>
  <c r="BZ126" s="1"/>
  <c r="BV23"/>
  <c r="H187"/>
  <c r="J187" s="1"/>
  <c r="I187"/>
  <c r="AA152"/>
  <c r="AA180"/>
  <c r="DS123"/>
  <c r="AQ151"/>
  <c r="AQ179"/>
  <c r="AN151"/>
  <c r="AN179"/>
  <c r="F154"/>
  <c r="F182"/>
  <c r="W152"/>
  <c r="W180"/>
  <c r="BZ133"/>
  <c r="CD133" s="1"/>
  <c r="CD125"/>
  <c r="CJ116"/>
  <c r="CY123"/>
  <c r="CY104"/>
  <c r="AW134"/>
  <c r="G187"/>
  <c r="BR117"/>
  <c r="BQ127" s="1"/>
  <c r="BQ135" s="1"/>
  <c r="DP106"/>
  <c r="DR106" s="1"/>
  <c r="DU106" s="1"/>
  <c r="CG124"/>
  <c r="G188"/>
  <c r="AC179"/>
  <c r="AG151"/>
  <c r="G189"/>
  <c r="K189" s="1"/>
  <c r="K181"/>
  <c r="Z152"/>
  <c r="Z180"/>
  <c r="DN123"/>
  <c r="AG179"/>
  <c r="AP151"/>
  <c r="AP179"/>
  <c r="BA125"/>
  <c r="AZ125"/>
  <c r="DH103"/>
  <c r="DS103" s="1"/>
  <c r="DH111" s="1"/>
  <c r="DS99"/>
  <c r="DS107" s="1"/>
  <c r="DS108" s="1"/>
  <c r="DH113" s="1"/>
  <c r="DH105"/>
  <c r="DS105" s="1"/>
  <c r="DK20"/>
  <c r="DJ124" s="1"/>
  <c r="DL20"/>
  <c r="DK124" s="1"/>
  <c r="DM20"/>
  <c r="DL124" s="1"/>
  <c r="DN20"/>
  <c r="DM124" s="1"/>
  <c r="DH20"/>
  <c r="DI20"/>
  <c r="DH124" s="1"/>
  <c r="DJ20"/>
  <c r="DI124" s="1"/>
  <c r="DG20"/>
  <c r="DF21"/>
  <c r="BL126"/>
  <c r="BH134"/>
  <c r="BL134" s="1"/>
  <c r="O153"/>
  <c r="H154"/>
  <c r="H162" s="1"/>
  <c r="H182"/>
  <c r="H190" s="1"/>
  <c r="BJ112"/>
  <c r="BL112" s="1"/>
  <c r="BI112"/>
  <c r="BK112" s="1"/>
  <c r="X152"/>
  <c r="X180"/>
  <c r="DA124"/>
  <c r="CA133"/>
  <c r="CE133" s="1"/>
  <c r="CE125"/>
  <c r="I188"/>
  <c r="BO133"/>
  <c r="DH106"/>
  <c r="DS106" s="1"/>
  <c r="AT132"/>
  <c r="M152"/>
  <c r="M180"/>
  <c r="CW124"/>
  <c r="AQ24"/>
  <c r="AR24"/>
  <c r="AS24"/>
  <c r="AT24"/>
  <c r="AP24"/>
  <c r="AM24"/>
  <c r="AN24"/>
  <c r="AO24"/>
  <c r="AL25"/>
  <c r="J153"/>
  <c r="F161"/>
  <c r="J161" s="1"/>
  <c r="BR124"/>
  <c r="BS124"/>
  <c r="F189"/>
  <c r="J189" s="1"/>
  <c r="J181"/>
  <c r="BG23"/>
  <c r="BH23"/>
  <c r="BI23"/>
  <c r="BJ23"/>
  <c r="BE23"/>
  <c r="BF23"/>
  <c r="BK23"/>
  <c r="BL23"/>
  <c r="BD24"/>
  <c r="AO131"/>
  <c r="AO133"/>
  <c r="AH126"/>
  <c r="AI126"/>
  <c r="O181"/>
  <c r="AS151"/>
  <c r="AS179"/>
  <c r="Y139"/>
  <c r="AA139" s="1"/>
  <c r="Z139"/>
  <c r="AB139" s="1"/>
  <c r="G154"/>
  <c r="G182"/>
  <c r="AC151"/>
  <c r="DU105"/>
  <c r="DT105"/>
  <c r="G161"/>
  <c r="K161" s="1"/>
  <c r="K153"/>
  <c r="F188"/>
  <c r="P144"/>
  <c r="BO125"/>
  <c r="DH104"/>
  <c r="DS104" s="1"/>
  <c r="DH112" s="1"/>
  <c r="H188"/>
  <c r="AU132"/>
  <c r="AZ127"/>
  <c r="AO132"/>
  <c r="DU103" l="1"/>
  <c r="DJ111" s="1"/>
  <c r="DL111" s="1"/>
  <c r="DN111" s="1"/>
  <c r="CG133"/>
  <c r="P146"/>
  <c r="Q155" s="1"/>
  <c r="Q156" s="1"/>
  <c r="DU104"/>
  <c r="DJ112" s="1"/>
  <c r="DK112" s="1"/>
  <c r="DM112" s="1"/>
  <c r="BG131"/>
  <c r="BR127"/>
  <c r="BR135" s="1"/>
  <c r="BR136" s="1"/>
  <c r="BG141" s="1"/>
  <c r="CB111"/>
  <c r="CD111" s="1"/>
  <c r="AV131"/>
  <c r="AX131" s="1"/>
  <c r="BA131" s="1"/>
  <c r="AP139" s="1"/>
  <c r="Z140"/>
  <c r="AB140" s="1"/>
  <c r="AE151"/>
  <c r="Q183"/>
  <c r="Q191" s="1"/>
  <c r="Q192" s="1"/>
  <c r="F197" s="1"/>
  <c r="P152"/>
  <c r="BA128"/>
  <c r="BA134"/>
  <c r="BG134"/>
  <c r="BG132"/>
  <c r="BR133"/>
  <c r="O183"/>
  <c r="O191" s="1"/>
  <c r="O192" s="1"/>
  <c r="D197" s="1"/>
  <c r="D189"/>
  <c r="O189" s="1"/>
  <c r="CJ118"/>
  <c r="BY131" s="1"/>
  <c r="AW132"/>
  <c r="M161"/>
  <c r="P180"/>
  <c r="P183" s="1"/>
  <c r="P191" s="1"/>
  <c r="P192" s="1"/>
  <c r="E197" s="1"/>
  <c r="BO134"/>
  <c r="DC104"/>
  <c r="CR112" s="1"/>
  <c r="CS112" s="1"/>
  <c r="CU112" s="1"/>
  <c r="M153"/>
  <c r="BO126"/>
  <c r="CJ117"/>
  <c r="BX132" s="1"/>
  <c r="CI132" s="1"/>
  <c r="BX140" s="1"/>
  <c r="M189"/>
  <c r="DB123"/>
  <c r="DB103"/>
  <c r="CQ111" s="1"/>
  <c r="DC103"/>
  <c r="CR111" s="1"/>
  <c r="CG125"/>
  <c r="CB112"/>
  <c r="CD112" s="1"/>
  <c r="CA112"/>
  <c r="CC112" s="1"/>
  <c r="L181"/>
  <c r="N181" s="1"/>
  <c r="Q181" s="1"/>
  <c r="DP123"/>
  <c r="DR123" s="1"/>
  <c r="DU123" s="1"/>
  <c r="BF134"/>
  <c r="BQ134" s="1"/>
  <c r="AD179"/>
  <c r="AF179" s="1"/>
  <c r="AH179" s="1"/>
  <c r="CJ124"/>
  <c r="CK124"/>
  <c r="BS127"/>
  <c r="BS135" s="1"/>
  <c r="BS136" s="1"/>
  <c r="BH141" s="1"/>
  <c r="DL113"/>
  <c r="DN113" s="1"/>
  <c r="D187"/>
  <c r="O187" s="1"/>
  <c r="D195" s="1"/>
  <c r="DT106"/>
  <c r="BS133"/>
  <c r="AZ126"/>
  <c r="BF132"/>
  <c r="BQ132" s="1"/>
  <c r="BF140" s="1"/>
  <c r="BM132"/>
  <c r="BR125"/>
  <c r="BS125"/>
  <c r="K187"/>
  <c r="M187" s="1"/>
  <c r="E189"/>
  <c r="CY124"/>
  <c r="BM131"/>
  <c r="CS133"/>
  <c r="CW133" s="1"/>
  <c r="CW125"/>
  <c r="AG152"/>
  <c r="AT151"/>
  <c r="AU151"/>
  <c r="AG180"/>
  <c r="BG151"/>
  <c r="BG179"/>
  <c r="DL21"/>
  <c r="DK125" s="1"/>
  <c r="DM21"/>
  <c r="DL125" s="1"/>
  <c r="DL133" s="1"/>
  <c r="DN21"/>
  <c r="DM125" s="1"/>
  <c r="DM133" s="1"/>
  <c r="DG21"/>
  <c r="DI21"/>
  <c r="DH125" s="1"/>
  <c r="DJ21"/>
  <c r="DI125" s="1"/>
  <c r="DK21"/>
  <c r="DJ125" s="1"/>
  <c r="DH21"/>
  <c r="DF22"/>
  <c r="AT179"/>
  <c r="AU179"/>
  <c r="AZ133"/>
  <c r="BA133"/>
  <c r="BI151"/>
  <c r="BI179"/>
  <c r="AQ152"/>
  <c r="AQ180"/>
  <c r="BX23"/>
  <c r="BY23"/>
  <c r="BZ23"/>
  <c r="CA23"/>
  <c r="CC23"/>
  <c r="CD23"/>
  <c r="BW23"/>
  <c r="CB23"/>
  <c r="BV24"/>
  <c r="CV22"/>
  <c r="CU126" s="1"/>
  <c r="CU134" s="1"/>
  <c r="CO22"/>
  <c r="CP22"/>
  <c r="CQ22"/>
  <c r="CP126" s="1"/>
  <c r="CU22"/>
  <c r="CT126" s="1"/>
  <c r="CT134" s="1"/>
  <c r="CR22"/>
  <c r="CQ126" s="1"/>
  <c r="CS22"/>
  <c r="CR126" s="1"/>
  <c r="CT22"/>
  <c r="CS126" s="1"/>
  <c r="CN23"/>
  <c r="X153"/>
  <c r="AH144" s="1"/>
  <c r="X160" s="1"/>
  <c r="X181"/>
  <c r="AH172" s="1"/>
  <c r="Z187" s="1"/>
  <c r="AD151"/>
  <c r="AF151" s="1"/>
  <c r="AW131"/>
  <c r="L153"/>
  <c r="N153" s="1"/>
  <c r="AV132"/>
  <c r="AX132" s="1"/>
  <c r="BA132" s="1"/>
  <c r="AP140" s="1"/>
  <c r="BN134"/>
  <c r="BP134" s="1"/>
  <c r="BL132"/>
  <c r="CA134"/>
  <c r="CE134" s="1"/>
  <c r="CE126"/>
  <c r="F162"/>
  <c r="J162" s="1"/>
  <c r="J154"/>
  <c r="AZ131"/>
  <c r="AO139" s="1"/>
  <c r="BQ136"/>
  <c r="BF141" s="1"/>
  <c r="BQ128"/>
  <c r="BF131"/>
  <c r="BQ131" s="1"/>
  <c r="BF139" s="1"/>
  <c r="BF133"/>
  <c r="BQ133" s="1"/>
  <c r="AR25"/>
  <c r="AS25"/>
  <c r="AT25"/>
  <c r="AM25"/>
  <c r="AQ25"/>
  <c r="AN25"/>
  <c r="AO25"/>
  <c r="AP25"/>
  <c r="AL26"/>
  <c r="AZ128"/>
  <c r="AZ135"/>
  <c r="AZ136" s="1"/>
  <c r="AO141" s="1"/>
  <c r="AR141" s="1"/>
  <c r="AT141" s="1"/>
  <c r="G162"/>
  <c r="K162" s="1"/>
  <c r="K154"/>
  <c r="AR152"/>
  <c r="AR180"/>
  <c r="DT98"/>
  <c r="DU98"/>
  <c r="O154"/>
  <c r="Y153"/>
  <c r="Y181"/>
  <c r="M181"/>
  <c r="L161"/>
  <c r="N161" s="1"/>
  <c r="CF133"/>
  <c r="CH133" s="1"/>
  <c r="DQ123"/>
  <c r="BL131"/>
  <c r="H159"/>
  <c r="G159"/>
  <c r="I159"/>
  <c r="G160"/>
  <c r="F160"/>
  <c r="F159"/>
  <c r="I160"/>
  <c r="H160"/>
  <c r="BF151"/>
  <c r="BF179"/>
  <c r="AN152"/>
  <c r="AN180"/>
  <c r="AP152"/>
  <c r="AP180"/>
  <c r="CR133"/>
  <c r="CV133" s="1"/>
  <c r="CV125"/>
  <c r="DB116"/>
  <c r="K182"/>
  <c r="G190"/>
  <c r="K190" s="1"/>
  <c r="AS152"/>
  <c r="AS180"/>
  <c r="CI126"/>
  <c r="E190"/>
  <c r="E188"/>
  <c r="D190"/>
  <c r="O190" s="1"/>
  <c r="O182"/>
  <c r="D188"/>
  <c r="O188" s="1"/>
  <c r="D196" s="1"/>
  <c r="V153"/>
  <c r="V181"/>
  <c r="BN126"/>
  <c r="BP126" s="1"/>
  <c r="J188"/>
  <c r="DS100"/>
  <c r="K188"/>
  <c r="CF125"/>
  <c r="CH125" s="1"/>
  <c r="BK151"/>
  <c r="BK179"/>
  <c r="AB180"/>
  <c r="AY179"/>
  <c r="AA153"/>
  <c r="AA161" s="1"/>
  <c r="AA181"/>
  <c r="AA189" s="1"/>
  <c r="BH24"/>
  <c r="BI24"/>
  <c r="BJ24"/>
  <c r="BK24"/>
  <c r="BE24"/>
  <c r="BF24"/>
  <c r="BG24"/>
  <c r="BL24"/>
  <c r="BD25"/>
  <c r="DA125"/>
  <c r="DN124"/>
  <c r="J182"/>
  <c r="F190"/>
  <c r="J190" s="1"/>
  <c r="AC152"/>
  <c r="BH151"/>
  <c r="BH179"/>
  <c r="DO124"/>
  <c r="BZ134"/>
  <c r="CD134" s="1"/>
  <c r="CD126"/>
  <c r="AC180"/>
  <c r="W153"/>
  <c r="W181"/>
  <c r="BJ151"/>
  <c r="BJ179"/>
  <c r="AO152"/>
  <c r="AO180"/>
  <c r="AB152"/>
  <c r="DS124"/>
  <c r="DK111"/>
  <c r="DM111" s="1"/>
  <c r="CC131"/>
  <c r="CA131"/>
  <c r="BZ131"/>
  <c r="CB132"/>
  <c r="CB131"/>
  <c r="CC132"/>
  <c r="CA132"/>
  <c r="BZ132"/>
  <c r="AY151"/>
  <c r="AB26"/>
  <c r="U26"/>
  <c r="V26"/>
  <c r="W26"/>
  <c r="Y26"/>
  <c r="Z26"/>
  <c r="AA26"/>
  <c r="X26"/>
  <c r="Z153"/>
  <c r="Z161" s="1"/>
  <c r="Z181"/>
  <c r="Z189" s="1"/>
  <c r="L189"/>
  <c r="N189" s="1"/>
  <c r="P145"/>
  <c r="O155" s="1"/>
  <c r="O163" s="1"/>
  <c r="AE179"/>
  <c r="CX124"/>
  <c r="CZ124" s="1"/>
  <c r="E162" l="1"/>
  <c r="E159"/>
  <c r="DL112"/>
  <c r="DN112" s="1"/>
  <c r="E161"/>
  <c r="Q161" s="1"/>
  <c r="CJ127"/>
  <c r="CJ128" s="1"/>
  <c r="BX131"/>
  <c r="CI131" s="1"/>
  <c r="BX139" s="1"/>
  <c r="BX133"/>
  <c r="CI133" s="1"/>
  <c r="P155"/>
  <c r="P156" s="1"/>
  <c r="L190"/>
  <c r="N190" s="1"/>
  <c r="Q190" s="1"/>
  <c r="BX134"/>
  <c r="CI134" s="1"/>
  <c r="E160"/>
  <c r="L187"/>
  <c r="N187" s="1"/>
  <c r="Q187" s="1"/>
  <c r="F195" s="1"/>
  <c r="BJ141"/>
  <c r="BL141" s="1"/>
  <c r="K159"/>
  <c r="BR128"/>
  <c r="Q189"/>
  <c r="BY134"/>
  <c r="O184"/>
  <c r="BN131"/>
  <c r="BP131" s="1"/>
  <c r="BS131" s="1"/>
  <c r="BH139" s="1"/>
  <c r="BO132"/>
  <c r="BS134"/>
  <c r="CT111"/>
  <c r="CV111" s="1"/>
  <c r="Q184"/>
  <c r="P181"/>
  <c r="CD131"/>
  <c r="BS128"/>
  <c r="CT112"/>
  <c r="CV112" s="1"/>
  <c r="CI127"/>
  <c r="DQ124"/>
  <c r="AV179"/>
  <c r="AX179" s="1"/>
  <c r="BY132"/>
  <c r="CK127"/>
  <c r="CK135" s="1"/>
  <c r="CK136" s="1"/>
  <c r="BZ141" s="1"/>
  <c r="DT123"/>
  <c r="BY133"/>
  <c r="CJ133" s="1"/>
  <c r="CS111"/>
  <c r="CU111" s="1"/>
  <c r="M154"/>
  <c r="AI179"/>
  <c r="M182"/>
  <c r="Q163"/>
  <c r="Q164" s="1"/>
  <c r="F169" s="1"/>
  <c r="BN132"/>
  <c r="BP132" s="1"/>
  <c r="AV151"/>
  <c r="AX151" s="1"/>
  <c r="BA151" s="1"/>
  <c r="CG134"/>
  <c r="AZ132"/>
  <c r="AO140" s="1"/>
  <c r="AR140" s="1"/>
  <c r="AT140" s="1"/>
  <c r="AD152"/>
  <c r="AF152" s="1"/>
  <c r="AH152" s="1"/>
  <c r="AD180"/>
  <c r="AF180" s="1"/>
  <c r="CX133"/>
  <c r="CZ133" s="1"/>
  <c r="CG126"/>
  <c r="BR134"/>
  <c r="M162"/>
  <c r="L188"/>
  <c r="N188" s="1"/>
  <c r="Q188" s="1"/>
  <c r="F196" s="1"/>
  <c r="CX125"/>
  <c r="CZ125" s="1"/>
  <c r="BJ152"/>
  <c r="BJ180"/>
  <c r="AA187"/>
  <c r="Y187"/>
  <c r="DN125"/>
  <c r="DJ133"/>
  <c r="DN133" s="1"/>
  <c r="O164"/>
  <c r="D169" s="1"/>
  <c r="O156"/>
  <c r="D159"/>
  <c r="O159" s="1"/>
  <c r="D167" s="1"/>
  <c r="D161"/>
  <c r="O161" s="1"/>
  <c r="BL179"/>
  <c r="BQ151"/>
  <c r="AP153"/>
  <c r="AZ144" s="1"/>
  <c r="AP181"/>
  <c r="AZ172" s="1"/>
  <c r="DM22"/>
  <c r="DL126" s="1"/>
  <c r="DL134" s="1"/>
  <c r="DN22"/>
  <c r="DM126" s="1"/>
  <c r="DM134" s="1"/>
  <c r="DG22"/>
  <c r="DH22"/>
  <c r="DJ22"/>
  <c r="DI126" s="1"/>
  <c r="DK22"/>
  <c r="DJ126" s="1"/>
  <c r="DL22"/>
  <c r="DK126" s="1"/>
  <c r="DI22"/>
  <c r="DH126" s="1"/>
  <c r="DF23"/>
  <c r="DB124"/>
  <c r="DC124"/>
  <c r="X154"/>
  <c r="X182"/>
  <c r="BK152"/>
  <c r="BK180"/>
  <c r="AN153"/>
  <c r="AN181"/>
  <c r="Q153"/>
  <c r="P153"/>
  <c r="CS134"/>
  <c r="CW134" s="1"/>
  <c r="CW126"/>
  <c r="BY24"/>
  <c r="BZ24"/>
  <c r="CA24"/>
  <c r="CB24"/>
  <c r="CD24"/>
  <c r="BX24"/>
  <c r="BW24"/>
  <c r="CC24"/>
  <c r="BV25"/>
  <c r="DT116"/>
  <c r="X187"/>
  <c r="AB187" s="1"/>
  <c r="CF134"/>
  <c r="CH134" s="1"/>
  <c r="L182"/>
  <c r="N182" s="1"/>
  <c r="X188"/>
  <c r="M188"/>
  <c r="M190"/>
  <c r="P163"/>
  <c r="P164" s="1"/>
  <c r="E169" s="1"/>
  <c r="D162"/>
  <c r="O162" s="1"/>
  <c r="DB118"/>
  <c r="CQ132" s="1"/>
  <c r="P184"/>
  <c r="AW151"/>
  <c r="AS153"/>
  <c r="AS161" s="1"/>
  <c r="AS181"/>
  <c r="AS189" s="1"/>
  <c r="DA126"/>
  <c r="AU180"/>
  <c r="CC151"/>
  <c r="CC179"/>
  <c r="AT152"/>
  <c r="AI151"/>
  <c r="AH151"/>
  <c r="BF152"/>
  <c r="BF180"/>
  <c r="Y154"/>
  <c r="Y182"/>
  <c r="BI25"/>
  <c r="BJ25"/>
  <c r="BK25"/>
  <c r="BL25"/>
  <c r="BF25"/>
  <c r="BG25"/>
  <c r="BH25"/>
  <c r="BE25"/>
  <c r="BD26"/>
  <c r="BG152"/>
  <c r="BG180"/>
  <c r="CK125"/>
  <c r="CJ125"/>
  <c r="AG153"/>
  <c r="AO153"/>
  <c r="AO181"/>
  <c r="CO23"/>
  <c r="CP23"/>
  <c r="CQ23"/>
  <c r="CR23"/>
  <c r="CV23"/>
  <c r="CS23"/>
  <c r="CT23"/>
  <c r="CU23"/>
  <c r="CN24"/>
  <c r="BX151"/>
  <c r="BX179"/>
  <c r="BM151"/>
  <c r="CE131"/>
  <c r="BO131"/>
  <c r="CF126"/>
  <c r="CH126" s="1"/>
  <c r="K160"/>
  <c r="D160"/>
  <c r="O160" s="1"/>
  <c r="D168" s="1"/>
  <c r="L162"/>
  <c r="N162" s="1"/>
  <c r="CY133"/>
  <c r="AA154"/>
  <c r="AA162" s="1"/>
  <c r="AA182"/>
  <c r="AA190" s="1"/>
  <c r="BL151"/>
  <c r="CB151"/>
  <c r="CB179"/>
  <c r="X159"/>
  <c r="Y159"/>
  <c r="AA159"/>
  <c r="DK133"/>
  <c r="DO133" s="1"/>
  <c r="DO125"/>
  <c r="BQ179"/>
  <c r="AR139"/>
  <c r="AT139" s="1"/>
  <c r="AQ139"/>
  <c r="AS139" s="1"/>
  <c r="CA151"/>
  <c r="CA179"/>
  <c r="Z154"/>
  <c r="Z162" s="1"/>
  <c r="Z182"/>
  <c r="Z190" s="1"/>
  <c r="BH152"/>
  <c r="BH180"/>
  <c r="AG181"/>
  <c r="CR131"/>
  <c r="CU132"/>
  <c r="CU131"/>
  <c r="CT131"/>
  <c r="CS132"/>
  <c r="CS131"/>
  <c r="CR132"/>
  <c r="CT132"/>
  <c r="AY152"/>
  <c r="AC153"/>
  <c r="Y161"/>
  <c r="AC161" s="1"/>
  <c r="AS26"/>
  <c r="AT26"/>
  <c r="AM26"/>
  <c r="AN26"/>
  <c r="AR26"/>
  <c r="AO26"/>
  <c r="AP26"/>
  <c r="AQ26"/>
  <c r="AQ153"/>
  <c r="AQ181"/>
  <c r="AB153"/>
  <c r="X161"/>
  <c r="AB161" s="1"/>
  <c r="BY151"/>
  <c r="BY179"/>
  <c r="BM179"/>
  <c r="DS125"/>
  <c r="P189"/>
  <c r="CE132"/>
  <c r="AE180"/>
  <c r="Y160"/>
  <c r="AA188"/>
  <c r="H197"/>
  <c r="J197" s="1"/>
  <c r="J160"/>
  <c r="AA160"/>
  <c r="L154"/>
  <c r="N154" s="1"/>
  <c r="CY125"/>
  <c r="BS126"/>
  <c r="BR126"/>
  <c r="V154"/>
  <c r="AH145" s="1"/>
  <c r="V182"/>
  <c r="AH173" s="1"/>
  <c r="AT180"/>
  <c r="CR134"/>
  <c r="CV134" s="1"/>
  <c r="CV126"/>
  <c r="W154"/>
  <c r="AH146" s="1"/>
  <c r="W182"/>
  <c r="AH174" s="1"/>
  <c r="BI152"/>
  <c r="BI180"/>
  <c r="AY180"/>
  <c r="Y189"/>
  <c r="AC189" s="1"/>
  <c r="AC181"/>
  <c r="AR153"/>
  <c r="AR161" s="1"/>
  <c r="AR181"/>
  <c r="AR189" s="1"/>
  <c r="X189"/>
  <c r="AB189" s="1"/>
  <c r="AB181"/>
  <c r="BZ151"/>
  <c r="BZ179"/>
  <c r="AU152"/>
  <c r="Z188"/>
  <c r="Z159"/>
  <c r="DP124"/>
  <c r="DR124" s="1"/>
  <c r="CD132"/>
  <c r="Y188"/>
  <c r="AE152"/>
  <c r="DB117"/>
  <c r="CP132" s="1"/>
  <c r="DA132" s="1"/>
  <c r="CP140" s="1"/>
  <c r="Z160"/>
  <c r="AB160" s="1"/>
  <c r="J159"/>
  <c r="AW179"/>
  <c r="P161" l="1"/>
  <c r="Q162"/>
  <c r="CJ135"/>
  <c r="CJ136" s="1"/>
  <c r="BY141" s="1"/>
  <c r="P190"/>
  <c r="CK128"/>
  <c r="CK133"/>
  <c r="AQ140"/>
  <c r="AS140" s="1"/>
  <c r="CF131"/>
  <c r="CH131" s="1"/>
  <c r="CK131" s="1"/>
  <c r="BZ139" s="1"/>
  <c r="L159"/>
  <c r="N159" s="1"/>
  <c r="Q159" s="1"/>
  <c r="F167" s="1"/>
  <c r="P187"/>
  <c r="E195" s="1"/>
  <c r="H195" s="1"/>
  <c r="J195" s="1"/>
  <c r="AV152"/>
  <c r="AX152" s="1"/>
  <c r="BA152" s="1"/>
  <c r="CJ134"/>
  <c r="DP125"/>
  <c r="DR125" s="1"/>
  <c r="DU125" s="1"/>
  <c r="BR131"/>
  <c r="BG139" s="1"/>
  <c r="CG131"/>
  <c r="AC188"/>
  <c r="DP133"/>
  <c r="DR133" s="1"/>
  <c r="AD181"/>
  <c r="AF181" s="1"/>
  <c r="AH181" s="1"/>
  <c r="CY126"/>
  <c r="AI152"/>
  <c r="AI155" s="1"/>
  <c r="AI163" s="1"/>
  <c r="AI164" s="1"/>
  <c r="X169" s="1"/>
  <c r="AC187"/>
  <c r="AE187" s="1"/>
  <c r="AQ160"/>
  <c r="AP160"/>
  <c r="AS160"/>
  <c r="AS187"/>
  <c r="AQ188"/>
  <c r="CQ134"/>
  <c r="AE189"/>
  <c r="DB127"/>
  <c r="DB135" s="1"/>
  <c r="DB136" s="1"/>
  <c r="CQ141" s="1"/>
  <c r="AZ151"/>
  <c r="DA127"/>
  <c r="DA135" s="1"/>
  <c r="DA136" s="1"/>
  <c r="CP141" s="1"/>
  <c r="DC127"/>
  <c r="DC135" s="1"/>
  <c r="DC136" s="1"/>
  <c r="CR141" s="1"/>
  <c r="BA179"/>
  <c r="AZ179"/>
  <c r="CV131"/>
  <c r="CI128"/>
  <c r="CI135"/>
  <c r="CI136" s="1"/>
  <c r="BX141" s="1"/>
  <c r="L160"/>
  <c r="N160" s="1"/>
  <c r="CY134"/>
  <c r="AG155"/>
  <c r="AG163" s="1"/>
  <c r="AG164" s="1"/>
  <c r="V169" s="1"/>
  <c r="V161"/>
  <c r="AG161" s="1"/>
  <c r="AI180"/>
  <c r="AI183" s="1"/>
  <c r="AH180"/>
  <c r="AH183" s="1"/>
  <c r="AQ187"/>
  <c r="AP159"/>
  <c r="P188"/>
  <c r="E196" s="1"/>
  <c r="G196" s="1"/>
  <c r="I196" s="1"/>
  <c r="CF132"/>
  <c r="CH132" s="1"/>
  <c r="AP188"/>
  <c r="P162"/>
  <c r="DT117"/>
  <c r="DH131" s="1"/>
  <c r="DS131" s="1"/>
  <c r="DH139" s="1"/>
  <c r="AQ159"/>
  <c r="DC125"/>
  <c r="DB125"/>
  <c r="AR160"/>
  <c r="AV180"/>
  <c r="AX180" s="1"/>
  <c r="AE153"/>
  <c r="CP134"/>
  <c r="DA134" s="1"/>
  <c r="AR188"/>
  <c r="BR132"/>
  <c r="BG140" s="1"/>
  <c r="BS132"/>
  <c r="BH140" s="1"/>
  <c r="AE161"/>
  <c r="BO151"/>
  <c r="AP187"/>
  <c r="AS188"/>
  <c r="BN179"/>
  <c r="BP179" s="1"/>
  <c r="BR179" s="1"/>
  <c r="AH155"/>
  <c r="AH163" s="1"/>
  <c r="AH164" s="1"/>
  <c r="W169" s="1"/>
  <c r="W159"/>
  <c r="W161"/>
  <c r="V187"/>
  <c r="AG187" s="1"/>
  <c r="V195" s="1"/>
  <c r="V189"/>
  <c r="AG189" s="1"/>
  <c r="AG183"/>
  <c r="AG191" s="1"/>
  <c r="AG192" s="1"/>
  <c r="V197" s="1"/>
  <c r="AN154"/>
  <c r="AZ145" s="1"/>
  <c r="AN161" s="1"/>
  <c r="AY161" s="1"/>
  <c r="AN182"/>
  <c r="AZ173" s="1"/>
  <c r="AN189" s="1"/>
  <c r="AY189" s="1"/>
  <c r="BG153"/>
  <c r="BG181"/>
  <c r="CE179"/>
  <c r="CI179"/>
  <c r="BH153"/>
  <c r="BR144" s="1"/>
  <c r="BJ160" s="1"/>
  <c r="BH181"/>
  <c r="BR172" s="1"/>
  <c r="BM180"/>
  <c r="AU153"/>
  <c r="AQ161"/>
  <c r="AU161" s="1"/>
  <c r="AR154"/>
  <c r="AR162" s="1"/>
  <c r="AR182"/>
  <c r="AR190" s="1"/>
  <c r="CJ126"/>
  <c r="CK126"/>
  <c r="CU151"/>
  <c r="CU179"/>
  <c r="BI153"/>
  <c r="BI181"/>
  <c r="CQ133"/>
  <c r="CQ131"/>
  <c r="P182"/>
  <c r="Q182"/>
  <c r="BY152"/>
  <c r="BY180"/>
  <c r="DN23"/>
  <c r="DG23"/>
  <c r="DH23"/>
  <c r="DI23"/>
  <c r="DK23"/>
  <c r="DL23"/>
  <c r="DM23"/>
  <c r="DJ23"/>
  <c r="DF24"/>
  <c r="CX134"/>
  <c r="CZ134" s="1"/>
  <c r="CX126"/>
  <c r="CZ126" s="1"/>
  <c r="AW152"/>
  <c r="CK134"/>
  <c r="CG132"/>
  <c r="CW132"/>
  <c r="DQ125"/>
  <c r="AW180"/>
  <c r="BF153"/>
  <c r="BF181"/>
  <c r="CD151"/>
  <c r="BL180"/>
  <c r="AO154"/>
  <c r="AZ146" s="1"/>
  <c r="AO182"/>
  <c r="AZ174" s="1"/>
  <c r="BM152"/>
  <c r="BZ25"/>
  <c r="CA25"/>
  <c r="CB25"/>
  <c r="CC25"/>
  <c r="BY25"/>
  <c r="BX25"/>
  <c r="CD25"/>
  <c r="BW25"/>
  <c r="BV26"/>
  <c r="DS126"/>
  <c r="CP131"/>
  <c r="DA131" s="1"/>
  <c r="CP139" s="1"/>
  <c r="CP133"/>
  <c r="DA133" s="1"/>
  <c r="AU181"/>
  <c r="AQ189"/>
  <c r="AU189" s="1"/>
  <c r="AS154"/>
  <c r="AS162" s="1"/>
  <c r="AS182"/>
  <c r="AS190" s="1"/>
  <c r="CR151"/>
  <c r="CR179"/>
  <c r="BJ153"/>
  <c r="BJ161" s="1"/>
  <c r="BJ181"/>
  <c r="BJ189" s="1"/>
  <c r="BQ152"/>
  <c r="BZ152"/>
  <c r="BZ180"/>
  <c r="AY153"/>
  <c r="AE181"/>
  <c r="BO179"/>
  <c r="V159"/>
  <c r="AG159" s="1"/>
  <c r="V167" s="1"/>
  <c r="W187"/>
  <c r="CW131"/>
  <c r="BN151"/>
  <c r="BP151" s="1"/>
  <c r="M160"/>
  <c r="AB188"/>
  <c r="DT124"/>
  <c r="DU124"/>
  <c r="X190"/>
  <c r="AB190" s="1"/>
  <c r="AB182"/>
  <c r="DJ134"/>
  <c r="DN134" s="1"/>
  <c r="DN126"/>
  <c r="CD179"/>
  <c r="AG154"/>
  <c r="V162"/>
  <c r="AG162" s="1"/>
  <c r="V160"/>
  <c r="AG160" s="1"/>
  <c r="V168" s="1"/>
  <c r="CB152"/>
  <c r="CB180"/>
  <c r="V190"/>
  <c r="AG190" s="1"/>
  <c r="AG182"/>
  <c r="V188"/>
  <c r="AG188" s="1"/>
  <c r="V196" s="1"/>
  <c r="AP154"/>
  <c r="AP182"/>
  <c r="CQ151"/>
  <c r="CQ179"/>
  <c r="W162"/>
  <c r="W160"/>
  <c r="CS151"/>
  <c r="CS179"/>
  <c r="BK153"/>
  <c r="BK161" s="1"/>
  <c r="BK181"/>
  <c r="BK189" s="1"/>
  <c r="BQ180"/>
  <c r="DL132"/>
  <c r="DJ132"/>
  <c r="DK132"/>
  <c r="DJ131"/>
  <c r="DM131"/>
  <c r="DL131"/>
  <c r="DK131"/>
  <c r="DM132"/>
  <c r="CA152"/>
  <c r="CA180"/>
  <c r="AY181"/>
  <c r="AT153"/>
  <c r="AP161"/>
  <c r="AT161" s="1"/>
  <c r="M159"/>
  <c r="DQ133"/>
  <c r="H169"/>
  <c r="J169" s="1"/>
  <c r="AC160"/>
  <c r="AE160" s="1"/>
  <c r="AD153"/>
  <c r="AF153" s="1"/>
  <c r="CV132"/>
  <c r="AB159"/>
  <c r="AQ154"/>
  <c r="AQ182"/>
  <c r="BL152"/>
  <c r="CP24"/>
  <c r="CQ24"/>
  <c r="CR24"/>
  <c r="CS24"/>
  <c r="CO24"/>
  <c r="CT24"/>
  <c r="CU24"/>
  <c r="CV24"/>
  <c r="CN25"/>
  <c r="Y190"/>
  <c r="AC190" s="1"/>
  <c r="AC182"/>
  <c r="CE151"/>
  <c r="CI151"/>
  <c r="CP151"/>
  <c r="CP179"/>
  <c r="DK134"/>
  <c r="DO134" s="1"/>
  <c r="DO126"/>
  <c r="P154"/>
  <c r="Q154"/>
  <c r="BJ26"/>
  <c r="BK26"/>
  <c r="BL26"/>
  <c r="BE26"/>
  <c r="BG26"/>
  <c r="BH26"/>
  <c r="BI26"/>
  <c r="BF26"/>
  <c r="BX152"/>
  <c r="BX180"/>
  <c r="W190"/>
  <c r="W188"/>
  <c r="AS159"/>
  <c r="AR159"/>
  <c r="CT151"/>
  <c r="CT179"/>
  <c r="AC154"/>
  <c r="Y162"/>
  <c r="AC162" s="1"/>
  <c r="AR187"/>
  <c r="CC152"/>
  <c r="CC180"/>
  <c r="AB154"/>
  <c r="X162"/>
  <c r="AB162" s="1"/>
  <c r="AT181"/>
  <c r="AP189"/>
  <c r="AT189" s="1"/>
  <c r="W189"/>
  <c r="DT118"/>
  <c r="DI134" s="1"/>
  <c r="AD189"/>
  <c r="AF189" s="1"/>
  <c r="AD161"/>
  <c r="AF161" s="1"/>
  <c r="AC159"/>
  <c r="CB141" l="1"/>
  <c r="CD141" s="1"/>
  <c r="BS179"/>
  <c r="AD187"/>
  <c r="AF187" s="1"/>
  <c r="AI187" s="1"/>
  <c r="X195" s="1"/>
  <c r="AU187"/>
  <c r="CJ131"/>
  <c r="BY139" s="1"/>
  <c r="CA139" s="1"/>
  <c r="CC139" s="1"/>
  <c r="AD188"/>
  <c r="AF188" s="1"/>
  <c r="AI188" s="1"/>
  <c r="X196" s="1"/>
  <c r="H196"/>
  <c r="J196" s="1"/>
  <c r="AG156"/>
  <c r="P159"/>
  <c r="E167" s="1"/>
  <c r="DA128"/>
  <c r="AT160"/>
  <c r="G195"/>
  <c r="I195" s="1"/>
  <c r="DC134"/>
  <c r="BN152"/>
  <c r="BP152" s="1"/>
  <c r="BS152" s="1"/>
  <c r="DQ126"/>
  <c r="BJ139"/>
  <c r="BL139" s="1"/>
  <c r="BI139"/>
  <c r="BK139" s="1"/>
  <c r="AZ152"/>
  <c r="AZ155" s="1"/>
  <c r="AZ163" s="1"/>
  <c r="AZ164" s="1"/>
  <c r="AO169" s="1"/>
  <c r="DB128"/>
  <c r="CX131"/>
  <c r="CZ131" s="1"/>
  <c r="DB131" s="1"/>
  <c r="CQ139" s="1"/>
  <c r="AU159"/>
  <c r="DT125"/>
  <c r="DB134"/>
  <c r="DS127"/>
  <c r="DS128" s="1"/>
  <c r="DQ134"/>
  <c r="AV189"/>
  <c r="AX189" s="1"/>
  <c r="AE154"/>
  <c r="AV153"/>
  <c r="AX153" s="1"/>
  <c r="AZ153" s="1"/>
  <c r="AO189"/>
  <c r="AO187"/>
  <c r="AI181"/>
  <c r="DU127"/>
  <c r="DU135" s="1"/>
  <c r="DU136" s="1"/>
  <c r="DJ141" s="1"/>
  <c r="CY131"/>
  <c r="Q160"/>
  <c r="F168" s="1"/>
  <c r="P160"/>
  <c r="E168" s="1"/>
  <c r="AU160"/>
  <c r="DT127"/>
  <c r="DT135" s="1"/>
  <c r="DT136" s="1"/>
  <c r="DI141" s="1"/>
  <c r="AE162"/>
  <c r="AY183"/>
  <c r="AY191" s="1"/>
  <c r="AY192" s="1"/>
  <c r="AN197" s="1"/>
  <c r="AT159"/>
  <c r="AE190"/>
  <c r="AN187"/>
  <c r="AY187" s="1"/>
  <c r="AN195" s="1"/>
  <c r="AW181"/>
  <c r="AT187"/>
  <c r="AE182"/>
  <c r="AU188"/>
  <c r="AT188"/>
  <c r="DC128"/>
  <c r="AV161"/>
  <c r="AX161" s="1"/>
  <c r="CF179"/>
  <c r="CH179" s="1"/>
  <c r="CJ179" s="1"/>
  <c r="AI156"/>
  <c r="AH191"/>
  <c r="AH192" s="1"/>
  <c r="W197" s="1"/>
  <c r="AH184"/>
  <c r="AO161"/>
  <c r="BA155"/>
  <c r="BA163" s="1"/>
  <c r="BA164" s="1"/>
  <c r="AP169" s="1"/>
  <c r="CK132"/>
  <c r="BZ140" s="1"/>
  <c r="CJ132"/>
  <c r="BY140" s="1"/>
  <c r="AZ180"/>
  <c r="AZ183" s="1"/>
  <c r="AZ191" s="1"/>
  <c r="BA180"/>
  <c r="BA183" s="1"/>
  <c r="BA191" s="1"/>
  <c r="CG151"/>
  <c r="DH133"/>
  <c r="DS133" s="1"/>
  <c r="AH156"/>
  <c r="BI140"/>
  <c r="BK140" s="1"/>
  <c r="BJ140"/>
  <c r="BL140" s="1"/>
  <c r="AD159"/>
  <c r="AF159" s="1"/>
  <c r="AH159" s="1"/>
  <c r="W167" s="1"/>
  <c r="DH134"/>
  <c r="DS134" s="1"/>
  <c r="BN180"/>
  <c r="BP180" s="1"/>
  <c r="BR180" s="1"/>
  <c r="DH132"/>
  <c r="DS132" s="1"/>
  <c r="DH140" s="1"/>
  <c r="BK159"/>
  <c r="BK160"/>
  <c r="BI159"/>
  <c r="CX132"/>
  <c r="CZ132" s="1"/>
  <c r="DC132" s="1"/>
  <c r="CR140" s="1"/>
  <c r="AG184"/>
  <c r="BI187"/>
  <c r="BJ188"/>
  <c r="BI188"/>
  <c r="BH188"/>
  <c r="BK188"/>
  <c r="BJ187"/>
  <c r="BH187"/>
  <c r="BK187"/>
  <c r="BY153"/>
  <c r="BY181"/>
  <c r="DC126"/>
  <c r="DB126"/>
  <c r="CW151"/>
  <c r="AU154"/>
  <c r="AQ162"/>
  <c r="AU162" s="1"/>
  <c r="CE152"/>
  <c r="CW179"/>
  <c r="AP190"/>
  <c r="AT190" s="1"/>
  <c r="AT182"/>
  <c r="BX153"/>
  <c r="BX181"/>
  <c r="AO162"/>
  <c r="AO160"/>
  <c r="DG24"/>
  <c r="DH24"/>
  <c r="DI24"/>
  <c r="DJ24"/>
  <c r="DL24"/>
  <c r="DM24"/>
  <c r="DN24"/>
  <c r="DK24"/>
  <c r="DF25"/>
  <c r="DM151"/>
  <c r="DM179"/>
  <c r="AH161"/>
  <c r="AI161"/>
  <c r="Z169"/>
  <c r="AB169" s="1"/>
  <c r="BH159"/>
  <c r="AD190"/>
  <c r="AF190" s="1"/>
  <c r="AI190" s="1"/>
  <c r="AN159"/>
  <c r="AY159" s="1"/>
  <c r="AN167" s="1"/>
  <c r="AW161"/>
  <c r="CP152"/>
  <c r="CP180"/>
  <c r="DK151"/>
  <c r="DK179"/>
  <c r="AH189"/>
  <c r="AI189"/>
  <c r="BH154"/>
  <c r="BH182"/>
  <c r="AI184"/>
  <c r="AI191"/>
  <c r="AI192" s="1"/>
  <c r="X197" s="1"/>
  <c r="AT154"/>
  <c r="AP162"/>
  <c r="AT162" s="1"/>
  <c r="BJ159"/>
  <c r="CI152"/>
  <c r="BI154"/>
  <c r="BI182"/>
  <c r="DA151"/>
  <c r="CS152"/>
  <c r="CS180"/>
  <c r="AQ190"/>
  <c r="AU190" s="1"/>
  <c r="AU182"/>
  <c r="CE180"/>
  <c r="AO190"/>
  <c r="AO188"/>
  <c r="BH161"/>
  <c r="BL161" s="1"/>
  <c r="BL153"/>
  <c r="AN162"/>
  <c r="AY162" s="1"/>
  <c r="AY154"/>
  <c r="AN160"/>
  <c r="AY160" s="1"/>
  <c r="AN168" s="1"/>
  <c r="AE159"/>
  <c r="CG179"/>
  <c r="BO180"/>
  <c r="AD154"/>
  <c r="AF154" s="1"/>
  <c r="DN132"/>
  <c r="AD182"/>
  <c r="AF182" s="1"/>
  <c r="CY132"/>
  <c r="CA26"/>
  <c r="CB26"/>
  <c r="CC26"/>
  <c r="CD26"/>
  <c r="BZ26"/>
  <c r="BW26"/>
  <c r="BY26"/>
  <c r="BX26"/>
  <c r="BG154"/>
  <c r="BG182"/>
  <c r="CQ152"/>
  <c r="CQ180"/>
  <c r="CB153"/>
  <c r="CB161" s="1"/>
  <c r="CB181"/>
  <c r="CB189" s="1"/>
  <c r="DI151"/>
  <c r="DI179"/>
  <c r="DI131"/>
  <c r="DI133"/>
  <c r="CI180"/>
  <c r="BJ154"/>
  <c r="BJ162" s="1"/>
  <c r="BJ182"/>
  <c r="BJ190" s="1"/>
  <c r="DA179"/>
  <c r="CT152"/>
  <c r="CT180"/>
  <c r="AH153"/>
  <c r="AI153"/>
  <c r="BS151"/>
  <c r="BR151"/>
  <c r="CV151"/>
  <c r="CC153"/>
  <c r="CC161" s="1"/>
  <c r="CC181"/>
  <c r="CC189" s="1"/>
  <c r="BQ153"/>
  <c r="DB133"/>
  <c r="DC133"/>
  <c r="BI161"/>
  <c r="BM161" s="1"/>
  <c r="BM153"/>
  <c r="BL181"/>
  <c r="BH189"/>
  <c r="BL189" s="1"/>
  <c r="AY182"/>
  <c r="AN190"/>
  <c r="AY190" s="1"/>
  <c r="AN188"/>
  <c r="AY188" s="1"/>
  <c r="AN196" s="1"/>
  <c r="DO131"/>
  <c r="CF151"/>
  <c r="CH151" s="1"/>
  <c r="AW153"/>
  <c r="AD162"/>
  <c r="AF162" s="1"/>
  <c r="AH162" s="1"/>
  <c r="AY155"/>
  <c r="AY163" s="1"/>
  <c r="AY164" s="1"/>
  <c r="AN169" s="1"/>
  <c r="DI132"/>
  <c r="BH160"/>
  <c r="BL160" s="1"/>
  <c r="DO132"/>
  <c r="DP134"/>
  <c r="DR134" s="1"/>
  <c r="DU134" s="1"/>
  <c r="BO152"/>
  <c r="AD160"/>
  <c r="AF160" s="1"/>
  <c r="AH160" s="1"/>
  <c r="W168" s="1"/>
  <c r="CQ25"/>
  <c r="CR25"/>
  <c r="CS25"/>
  <c r="CT25"/>
  <c r="CO25"/>
  <c r="CP25"/>
  <c r="CU25"/>
  <c r="CV25"/>
  <c r="CN26"/>
  <c r="CD180"/>
  <c r="DJ151"/>
  <c r="DJ179"/>
  <c r="BF154"/>
  <c r="BR145" s="1"/>
  <c r="BF182"/>
  <c r="BZ153"/>
  <c r="BZ181"/>
  <c r="CJ172" s="1"/>
  <c r="CA188" s="1"/>
  <c r="CA153"/>
  <c r="CA181"/>
  <c r="DL151"/>
  <c r="DL179"/>
  <c r="CR152"/>
  <c r="CR180"/>
  <c r="BK154"/>
  <c r="BK162" s="1"/>
  <c r="BK182"/>
  <c r="BK190" s="1"/>
  <c r="CU152"/>
  <c r="CU180"/>
  <c r="CD152"/>
  <c r="CV179"/>
  <c r="BQ181"/>
  <c r="DH151"/>
  <c r="DH179"/>
  <c r="BM181"/>
  <c r="BI189"/>
  <c r="BM189" s="1"/>
  <c r="AO159"/>
  <c r="AE188"/>
  <c r="AW189"/>
  <c r="AV181"/>
  <c r="AX181" s="1"/>
  <c r="DN131"/>
  <c r="DP126"/>
  <c r="DR126" s="1"/>
  <c r="CT141"/>
  <c r="CV141" s="1"/>
  <c r="BI160"/>
  <c r="AH187" l="1"/>
  <c r="W195" s="1"/>
  <c r="Y195" s="1"/>
  <c r="AA195" s="1"/>
  <c r="AV187"/>
  <c r="AX187" s="1"/>
  <c r="BA187" s="1"/>
  <c r="AP195" s="1"/>
  <c r="CB139"/>
  <c r="CD139" s="1"/>
  <c r="AH188"/>
  <c r="W196" s="1"/>
  <c r="Y196" s="1"/>
  <c r="AA196" s="1"/>
  <c r="H167"/>
  <c r="J167" s="1"/>
  <c r="G167"/>
  <c r="I167" s="1"/>
  <c r="AV160"/>
  <c r="AX160" s="1"/>
  <c r="BA160" s="1"/>
  <c r="AP168" s="1"/>
  <c r="DC131"/>
  <c r="CR139" s="1"/>
  <c r="CT139" s="1"/>
  <c r="CV139" s="1"/>
  <c r="AZ161"/>
  <c r="AV188"/>
  <c r="AX188" s="1"/>
  <c r="BA188" s="1"/>
  <c r="AP196" s="1"/>
  <c r="BM160"/>
  <c r="BN160" s="1"/>
  <c r="BP160" s="1"/>
  <c r="AZ192"/>
  <c r="AO197" s="1"/>
  <c r="BA153"/>
  <c r="BR152"/>
  <c r="AV159"/>
  <c r="AX159" s="1"/>
  <c r="AZ159" s="1"/>
  <c r="AO167" s="1"/>
  <c r="AW187"/>
  <c r="BA156"/>
  <c r="DU128"/>
  <c r="AI159"/>
  <c r="X167" s="1"/>
  <c r="Z167" s="1"/>
  <c r="AB167" s="1"/>
  <c r="DS135"/>
  <c r="DS136" s="1"/>
  <c r="DH141" s="1"/>
  <c r="DL141" s="1"/>
  <c r="DN141" s="1"/>
  <c r="AZ189"/>
  <c r="DB132"/>
  <c r="CQ140" s="1"/>
  <c r="CT140" s="1"/>
  <c r="CV140" s="1"/>
  <c r="CF152"/>
  <c r="CH152" s="1"/>
  <c r="CK152" s="1"/>
  <c r="AV154"/>
  <c r="AX154" s="1"/>
  <c r="AZ154" s="1"/>
  <c r="BA189"/>
  <c r="AY184"/>
  <c r="Z197"/>
  <c r="AB197" s="1"/>
  <c r="BO181"/>
  <c r="AW188"/>
  <c r="AW159"/>
  <c r="H168"/>
  <c r="J168" s="1"/>
  <c r="G168"/>
  <c r="I168" s="1"/>
  <c r="CK179"/>
  <c r="AW160"/>
  <c r="DT128"/>
  <c r="BN189"/>
  <c r="BP189" s="1"/>
  <c r="DP131"/>
  <c r="DR131" s="1"/>
  <c r="DU131" s="1"/>
  <c r="DJ139" s="1"/>
  <c r="CY151"/>
  <c r="CX179"/>
  <c r="CZ179" s="1"/>
  <c r="DC179" s="1"/>
  <c r="AH190"/>
  <c r="AZ184"/>
  <c r="BM159"/>
  <c r="BA161"/>
  <c r="AW190"/>
  <c r="BA192"/>
  <c r="AP197" s="1"/>
  <c r="AV182"/>
  <c r="AX182" s="1"/>
  <c r="BA182" s="1"/>
  <c r="BM188"/>
  <c r="BS180"/>
  <c r="AW162"/>
  <c r="CA140"/>
  <c r="CC140" s="1"/>
  <c r="CB140"/>
  <c r="CD140" s="1"/>
  <c r="CF180"/>
  <c r="CH180" s="1"/>
  <c r="CJ180" s="1"/>
  <c r="DQ132"/>
  <c r="BN161"/>
  <c r="BP161" s="1"/>
  <c r="AR169"/>
  <c r="AT169" s="1"/>
  <c r="AY156"/>
  <c r="BZ188"/>
  <c r="BN153"/>
  <c r="BP153" s="1"/>
  <c r="BA184"/>
  <c r="BF161"/>
  <c r="BQ161" s="1"/>
  <c r="BQ155"/>
  <c r="BQ163" s="1"/>
  <c r="BQ164" s="1"/>
  <c r="BF169" s="1"/>
  <c r="BF159"/>
  <c r="BQ159" s="1"/>
  <c r="BF167" s="1"/>
  <c r="DJ152"/>
  <c r="DJ180"/>
  <c r="BQ182"/>
  <c r="CA154"/>
  <c r="CA182"/>
  <c r="CT153"/>
  <c r="CT161" s="1"/>
  <c r="CT181"/>
  <c r="CT189" s="1"/>
  <c r="CI153"/>
  <c r="CV180"/>
  <c r="CU153"/>
  <c r="CU161" s="1"/>
  <c r="CU181"/>
  <c r="CU189" s="1"/>
  <c r="CC154"/>
  <c r="CC162" s="1"/>
  <c r="CC182"/>
  <c r="CC190" s="1"/>
  <c r="DI152"/>
  <c r="DI180"/>
  <c r="CI181"/>
  <c r="CG152"/>
  <c r="CX151"/>
  <c r="CZ151" s="1"/>
  <c r="DP132"/>
  <c r="DR132" s="1"/>
  <c r="DT132" s="1"/>
  <c r="DI140" s="1"/>
  <c r="BL159"/>
  <c r="BZ187"/>
  <c r="BL188"/>
  <c r="CS153"/>
  <c r="CS181"/>
  <c r="DS179"/>
  <c r="DH25"/>
  <c r="DI25"/>
  <c r="DJ25"/>
  <c r="DK25"/>
  <c r="DM25"/>
  <c r="DN25"/>
  <c r="DG25"/>
  <c r="DL25"/>
  <c r="DF26"/>
  <c r="DN151"/>
  <c r="CW152"/>
  <c r="DN179"/>
  <c r="CD153"/>
  <c r="BZ161"/>
  <c r="CD161" s="1"/>
  <c r="CJ144"/>
  <c r="CR26"/>
  <c r="CS26"/>
  <c r="CT26"/>
  <c r="CU26"/>
  <c r="CO26"/>
  <c r="CP26"/>
  <c r="CQ26"/>
  <c r="CV26"/>
  <c r="CP153"/>
  <c r="CP181"/>
  <c r="BY154"/>
  <c r="BY182"/>
  <c r="CJ174" s="1"/>
  <c r="AH182"/>
  <c r="AI182"/>
  <c r="DK152"/>
  <c r="DK180"/>
  <c r="AV162"/>
  <c r="AX162" s="1"/>
  <c r="BA162" s="1"/>
  <c r="CY179"/>
  <c r="BO189"/>
  <c r="AI162"/>
  <c r="BO161"/>
  <c r="DT134"/>
  <c r="AW182"/>
  <c r="CC188"/>
  <c r="CE188" s="1"/>
  <c r="AI160"/>
  <c r="X168" s="1"/>
  <c r="Y168" s="1"/>
  <c r="AA168" s="1"/>
  <c r="BF162"/>
  <c r="BQ162" s="1"/>
  <c r="BQ154"/>
  <c r="BF160"/>
  <c r="BQ160" s="1"/>
  <c r="BF168" s="1"/>
  <c r="DT133"/>
  <c r="DU133"/>
  <c r="BZ154"/>
  <c r="BZ182"/>
  <c r="DO179"/>
  <c r="BA181"/>
  <c r="AZ181"/>
  <c r="CB154"/>
  <c r="CB162" s="1"/>
  <c r="CB182"/>
  <c r="CB190" s="1"/>
  <c r="CW180"/>
  <c r="BZ189"/>
  <c r="CD189" s="1"/>
  <c r="CD181"/>
  <c r="CQ153"/>
  <c r="CQ181"/>
  <c r="BM154"/>
  <c r="BI162"/>
  <c r="BM162" s="1"/>
  <c r="BL154"/>
  <c r="BH162"/>
  <c r="BL162" s="1"/>
  <c r="DL152"/>
  <c r="DL180"/>
  <c r="CB188"/>
  <c r="BR146"/>
  <c r="BG162" s="1"/>
  <c r="BR173"/>
  <c r="DQ131"/>
  <c r="BO153"/>
  <c r="DS151"/>
  <c r="CA189"/>
  <c r="CE189" s="1"/>
  <c r="CE181"/>
  <c r="DA180"/>
  <c r="DO151"/>
  <c r="CV152"/>
  <c r="AH154"/>
  <c r="AI154"/>
  <c r="DH152"/>
  <c r="DH180"/>
  <c r="DU126"/>
  <c r="DT126"/>
  <c r="CC187"/>
  <c r="CA187"/>
  <c r="CB187"/>
  <c r="CE153"/>
  <c r="CA161"/>
  <c r="CE161" s="1"/>
  <c r="CR153"/>
  <c r="CR181"/>
  <c r="CK151"/>
  <c r="CJ151"/>
  <c r="BX154"/>
  <c r="BX182"/>
  <c r="CJ173" s="1"/>
  <c r="BI190"/>
  <c r="BM190" s="1"/>
  <c r="BM182"/>
  <c r="BH190"/>
  <c r="BL190" s="1"/>
  <c r="BL182"/>
  <c r="DA152"/>
  <c r="DM152"/>
  <c r="DM180"/>
  <c r="BM187"/>
  <c r="BR174"/>
  <c r="BG190" s="1"/>
  <c r="BN181"/>
  <c r="BP181" s="1"/>
  <c r="AZ156"/>
  <c r="CG180"/>
  <c r="AV190"/>
  <c r="AX190" s="1"/>
  <c r="AZ190" s="1"/>
  <c r="AW154"/>
  <c r="BL187"/>
  <c r="AZ187" l="1"/>
  <c r="AO195" s="1"/>
  <c r="AQ195" s="1"/>
  <c r="AS195" s="1"/>
  <c r="AZ188"/>
  <c r="AO196" s="1"/>
  <c r="AR196" s="1"/>
  <c r="AT196" s="1"/>
  <c r="CS139"/>
  <c r="CU139" s="1"/>
  <c r="Z195"/>
  <c r="AB195" s="1"/>
  <c r="BO160"/>
  <c r="Z196"/>
  <c r="AB196" s="1"/>
  <c r="AR197"/>
  <c r="AT197" s="1"/>
  <c r="CS140"/>
  <c r="CU140" s="1"/>
  <c r="AZ160"/>
  <c r="AO168" s="1"/>
  <c r="AR168" s="1"/>
  <c r="AT168" s="1"/>
  <c r="BN159"/>
  <c r="BP159" s="1"/>
  <c r="BO188"/>
  <c r="CJ145"/>
  <c r="BX159" s="1"/>
  <c r="CI159" s="1"/>
  <c r="BX167" s="1"/>
  <c r="DT131"/>
  <c r="DI139" s="1"/>
  <c r="DL139" s="1"/>
  <c r="DN139" s="1"/>
  <c r="BA159"/>
  <c r="AP167" s="1"/>
  <c r="AR167" s="1"/>
  <c r="AT167" s="1"/>
  <c r="Y167"/>
  <c r="AA167" s="1"/>
  <c r="CK180"/>
  <c r="CK183" s="1"/>
  <c r="CK191" s="1"/>
  <c r="CK192" s="1"/>
  <c r="BZ197" s="1"/>
  <c r="BN188"/>
  <c r="BP188" s="1"/>
  <c r="CF189"/>
  <c r="CH189" s="1"/>
  <c r="BN162"/>
  <c r="BP162" s="1"/>
  <c r="BR162" s="1"/>
  <c r="CF181"/>
  <c r="CH181" s="1"/>
  <c r="CJ181" s="1"/>
  <c r="BA154"/>
  <c r="CY180"/>
  <c r="AZ162"/>
  <c r="DQ179"/>
  <c r="CJ152"/>
  <c r="AZ182"/>
  <c r="BO162"/>
  <c r="DU132"/>
  <c r="DJ140" s="1"/>
  <c r="DK140" s="1"/>
  <c r="DM140" s="1"/>
  <c r="BO182"/>
  <c r="DB179"/>
  <c r="DP151"/>
  <c r="DR151" s="1"/>
  <c r="DT151" s="1"/>
  <c r="BO159"/>
  <c r="BO154"/>
  <c r="CY152"/>
  <c r="CI183"/>
  <c r="CI191" s="1"/>
  <c r="CI192" s="1"/>
  <c r="BX197" s="1"/>
  <c r="BX189"/>
  <c r="CI189" s="1"/>
  <c r="CJ183"/>
  <c r="CJ191" s="1"/>
  <c r="CJ192" s="1"/>
  <c r="BY197" s="1"/>
  <c r="CF161"/>
  <c r="CH161" s="1"/>
  <c r="BO190"/>
  <c r="CD188"/>
  <c r="CF188" s="1"/>
  <c r="CH188" s="1"/>
  <c r="BS153"/>
  <c r="BR153"/>
  <c r="BQ156"/>
  <c r="BO187"/>
  <c r="CF153"/>
  <c r="CH153" s="1"/>
  <c r="DS152"/>
  <c r="DO180"/>
  <c r="CW153"/>
  <c r="CS161"/>
  <c r="CW161" s="1"/>
  <c r="BF187"/>
  <c r="BQ187" s="1"/>
  <c r="BF195" s="1"/>
  <c r="BF189"/>
  <c r="BQ189" s="1"/>
  <c r="BQ183"/>
  <c r="BQ191" s="1"/>
  <c r="BQ192" s="1"/>
  <c r="BF197" s="1"/>
  <c r="DI26"/>
  <c r="DJ26"/>
  <c r="DK26"/>
  <c r="DL26"/>
  <c r="DN26"/>
  <c r="DH26"/>
  <c r="DG26"/>
  <c r="DM26"/>
  <c r="CS189"/>
  <c r="CW189" s="1"/>
  <c r="CW181"/>
  <c r="BR183"/>
  <c r="BR191" s="1"/>
  <c r="BR192" s="1"/>
  <c r="BG197" s="1"/>
  <c r="BG187"/>
  <c r="BG189"/>
  <c r="CI154"/>
  <c r="BS181"/>
  <c r="BR181"/>
  <c r="CI182"/>
  <c r="BX190"/>
  <c r="CI190" s="1"/>
  <c r="BX188"/>
  <c r="CI188" s="1"/>
  <c r="BX196" s="1"/>
  <c r="BZ162"/>
  <c r="CD162" s="1"/>
  <c r="CD154"/>
  <c r="CU154"/>
  <c r="CU162" s="1"/>
  <c r="CU182"/>
  <c r="CU190" s="1"/>
  <c r="CA159"/>
  <c r="BZ159"/>
  <c r="CB159"/>
  <c r="CC159"/>
  <c r="BZ160"/>
  <c r="CB160"/>
  <c r="CC160"/>
  <c r="CA160"/>
  <c r="DJ153"/>
  <c r="DJ181"/>
  <c r="DT172" s="1"/>
  <c r="DM187" s="1"/>
  <c r="BA190"/>
  <c r="BN182"/>
  <c r="BP182" s="1"/>
  <c r="BR155"/>
  <c r="BR163" s="1"/>
  <c r="BR164" s="1"/>
  <c r="BG169" s="1"/>
  <c r="DP179"/>
  <c r="DR179" s="1"/>
  <c r="BX187"/>
  <c r="CI187" s="1"/>
  <c r="BX195" s="1"/>
  <c r="BF190"/>
  <c r="BQ190" s="1"/>
  <c r="CT154"/>
  <c r="CT162" s="1"/>
  <c r="CT182"/>
  <c r="CT190" s="1"/>
  <c r="DN180"/>
  <c r="CD182"/>
  <c r="BZ190"/>
  <c r="CD190" s="1"/>
  <c r="DA153"/>
  <c r="CQ154"/>
  <c r="CQ182"/>
  <c r="DL153"/>
  <c r="DL161" s="1"/>
  <c r="DL181"/>
  <c r="DL189" s="1"/>
  <c r="BG160"/>
  <c r="CG189"/>
  <c r="BN190"/>
  <c r="BP190" s="1"/>
  <c r="BR190" s="1"/>
  <c r="BG188"/>
  <c r="CG153"/>
  <c r="CX152"/>
  <c r="CZ152" s="1"/>
  <c r="BF188"/>
  <c r="BQ188" s="1"/>
  <c r="BF196" s="1"/>
  <c r="Z168"/>
  <c r="AB168" s="1"/>
  <c r="CV181"/>
  <c r="CR189"/>
  <c r="CV189" s="1"/>
  <c r="DB172"/>
  <c r="DK153"/>
  <c r="DK181"/>
  <c r="BY190"/>
  <c r="BY188"/>
  <c r="DH153"/>
  <c r="DH181"/>
  <c r="CP154"/>
  <c r="CP182"/>
  <c r="DA181"/>
  <c r="CR154"/>
  <c r="CR182"/>
  <c r="DM153"/>
  <c r="DM161" s="1"/>
  <c r="DM181"/>
  <c r="DM189" s="1"/>
  <c r="CA162"/>
  <c r="CE162" s="1"/>
  <c r="CE154"/>
  <c r="CJ146"/>
  <c r="BY162" s="1"/>
  <c r="CG161"/>
  <c r="BN154"/>
  <c r="BP154" s="1"/>
  <c r="BY189"/>
  <c r="CD187"/>
  <c r="CX180"/>
  <c r="CZ180" s="1"/>
  <c r="BS183"/>
  <c r="BS191" s="1"/>
  <c r="BS192" s="1"/>
  <c r="BH197" s="1"/>
  <c r="BG161"/>
  <c r="BG159"/>
  <c r="DS180"/>
  <c r="DB151"/>
  <c r="DC151"/>
  <c r="DI153"/>
  <c r="DI181"/>
  <c r="CV153"/>
  <c r="CR161"/>
  <c r="CV161" s="1"/>
  <c r="DO152"/>
  <c r="CS154"/>
  <c r="CS182"/>
  <c r="CE182"/>
  <c r="CA190"/>
  <c r="CE190" s="1"/>
  <c r="DN152"/>
  <c r="BN187"/>
  <c r="BP187" s="1"/>
  <c r="CG181"/>
  <c r="BY187"/>
  <c r="CE187"/>
  <c r="BS155"/>
  <c r="BS163" s="1"/>
  <c r="BS164" s="1"/>
  <c r="BH169" s="1"/>
  <c r="DQ151"/>
  <c r="DB144"/>
  <c r="AQ196" l="1"/>
  <c r="AS196" s="1"/>
  <c r="AR195"/>
  <c r="AT195" s="1"/>
  <c r="CG154"/>
  <c r="AQ168"/>
  <c r="AS168" s="1"/>
  <c r="AQ167"/>
  <c r="AS167" s="1"/>
  <c r="CG190"/>
  <c r="CI155"/>
  <c r="CI163" s="1"/>
  <c r="CI164" s="1"/>
  <c r="BX169" s="1"/>
  <c r="DK139"/>
  <c r="DM139" s="1"/>
  <c r="BX161"/>
  <c r="CI161" s="1"/>
  <c r="BX162"/>
  <c r="CI162" s="1"/>
  <c r="BX160"/>
  <c r="CI160" s="1"/>
  <c r="BX168" s="1"/>
  <c r="CI184"/>
  <c r="CG162"/>
  <c r="CG188"/>
  <c r="BS162"/>
  <c r="CG187"/>
  <c r="DU151"/>
  <c r="CK181"/>
  <c r="CJ155"/>
  <c r="CJ163" s="1"/>
  <c r="CJ164" s="1"/>
  <c r="BY169" s="1"/>
  <c r="DL187"/>
  <c r="CX161"/>
  <c r="CZ161" s="1"/>
  <c r="DL140"/>
  <c r="DN140" s="1"/>
  <c r="CK155"/>
  <c r="CK163" s="1"/>
  <c r="CK164" s="1"/>
  <c r="BZ169" s="1"/>
  <c r="CX153"/>
  <c r="CZ153" s="1"/>
  <c r="DB153" s="1"/>
  <c r="DK187"/>
  <c r="DO187" s="1"/>
  <c r="DJ188"/>
  <c r="BS184"/>
  <c r="DK188"/>
  <c r="CX189"/>
  <c r="CZ189" s="1"/>
  <c r="DP152"/>
  <c r="DR152" s="1"/>
  <c r="DU152" s="1"/>
  <c r="BS156"/>
  <c r="CD160"/>
  <c r="DQ180"/>
  <c r="CK153"/>
  <c r="CJ153"/>
  <c r="CF182"/>
  <c r="CH182" s="1"/>
  <c r="BQ184"/>
  <c r="CE160"/>
  <c r="CJ184"/>
  <c r="CX181"/>
  <c r="CZ181" s="1"/>
  <c r="BR184"/>
  <c r="BJ169"/>
  <c r="BL169" s="1"/>
  <c r="CW154"/>
  <c r="CS162"/>
  <c r="CW162" s="1"/>
  <c r="BR161"/>
  <c r="BS161"/>
  <c r="BS182"/>
  <c r="BR182"/>
  <c r="BR159"/>
  <c r="BG167" s="1"/>
  <c r="BS159"/>
  <c r="BH167" s="1"/>
  <c r="BR189"/>
  <c r="BS189"/>
  <c r="CU187"/>
  <c r="CR187"/>
  <c r="CR188"/>
  <c r="CS188"/>
  <c r="CT187"/>
  <c r="CU188"/>
  <c r="CT188"/>
  <c r="CS187"/>
  <c r="CJ189"/>
  <c r="CK189"/>
  <c r="DS181"/>
  <c r="DU179"/>
  <c r="DT179"/>
  <c r="DL154"/>
  <c r="DL162" s="1"/>
  <c r="DL182"/>
  <c r="DL190" s="1"/>
  <c r="DL188"/>
  <c r="CF190"/>
  <c r="CH190" s="1"/>
  <c r="CJ190" s="1"/>
  <c r="BS190"/>
  <c r="CF162"/>
  <c r="CH162" s="1"/>
  <c r="CK162" s="1"/>
  <c r="CY161"/>
  <c r="BR154"/>
  <c r="BS154"/>
  <c r="CR159"/>
  <c r="CS159"/>
  <c r="CU159"/>
  <c r="CT159"/>
  <c r="CS160"/>
  <c r="CT160"/>
  <c r="CU160"/>
  <c r="CR160"/>
  <c r="BY159"/>
  <c r="BY161"/>
  <c r="CR162"/>
  <c r="CV162" s="1"/>
  <c r="CV154"/>
  <c r="DA154"/>
  <c r="DH154"/>
  <c r="DH182"/>
  <c r="DB173"/>
  <c r="CP188" s="1"/>
  <c r="DA188" s="1"/>
  <c r="CP196" s="1"/>
  <c r="CG182"/>
  <c r="CF187"/>
  <c r="CH187" s="1"/>
  <c r="CJ187" s="1"/>
  <c r="BY195" s="1"/>
  <c r="DB146"/>
  <c r="BY160"/>
  <c r="DM188"/>
  <c r="CF154"/>
  <c r="CH154" s="1"/>
  <c r="CB197"/>
  <c r="CD197" s="1"/>
  <c r="CY189"/>
  <c r="DK154"/>
  <c r="DK182"/>
  <c r="DM154"/>
  <c r="DM162" s="1"/>
  <c r="DM182"/>
  <c r="DM190" s="1"/>
  <c r="CJ188"/>
  <c r="BY196" s="1"/>
  <c r="CK188"/>
  <c r="BZ196" s="1"/>
  <c r="DS153"/>
  <c r="DC152"/>
  <c r="DB152"/>
  <c r="DC180"/>
  <c r="DB180"/>
  <c r="CR190"/>
  <c r="CV190" s="1"/>
  <c r="CV182"/>
  <c r="DA182"/>
  <c r="DK161"/>
  <c r="DO161" s="1"/>
  <c r="DO153"/>
  <c r="BS160"/>
  <c r="BH168" s="1"/>
  <c r="BR160"/>
  <c r="BG168" s="1"/>
  <c r="DJ161"/>
  <c r="DN161" s="1"/>
  <c r="DN153"/>
  <c r="DT144"/>
  <c r="BR187"/>
  <c r="BG195" s="1"/>
  <c r="BS187"/>
  <c r="BH195" s="1"/>
  <c r="DI154"/>
  <c r="DI182"/>
  <c r="DT174" s="1"/>
  <c r="DI189" s="1"/>
  <c r="DP180"/>
  <c r="DR180" s="1"/>
  <c r="CY153"/>
  <c r="BR156"/>
  <c r="CE159"/>
  <c r="CY181"/>
  <c r="DJ187"/>
  <c r="CS190"/>
  <c r="CW190" s="1"/>
  <c r="CW182"/>
  <c r="BR188"/>
  <c r="BG196" s="1"/>
  <c r="BS188"/>
  <c r="BH196" s="1"/>
  <c r="DO181"/>
  <c r="DK189"/>
  <c r="DO189" s="1"/>
  <c r="DN181"/>
  <c r="DJ189"/>
  <c r="DN189" s="1"/>
  <c r="DJ154"/>
  <c r="DJ182"/>
  <c r="BJ197"/>
  <c r="BL197" s="1"/>
  <c r="CK184"/>
  <c r="DQ152"/>
  <c r="DB145"/>
  <c r="CP160" s="1"/>
  <c r="DA160" s="1"/>
  <c r="CP168" s="1"/>
  <c r="DB174"/>
  <c r="CD159"/>
  <c r="CW160" l="1"/>
  <c r="DT146"/>
  <c r="DI159" s="1"/>
  <c r="CI156"/>
  <c r="CY182"/>
  <c r="BJ196"/>
  <c r="BL196" s="1"/>
  <c r="DC153"/>
  <c r="CX162"/>
  <c r="CZ162" s="1"/>
  <c r="BJ195"/>
  <c r="BL195" s="1"/>
  <c r="DN187"/>
  <c r="DP187" s="1"/>
  <c r="DR187" s="1"/>
  <c r="DC183"/>
  <c r="DC191" s="1"/>
  <c r="DC192" s="1"/>
  <c r="CR197" s="1"/>
  <c r="DT152"/>
  <c r="BI196"/>
  <c r="BK196" s="1"/>
  <c r="CB169"/>
  <c r="CD169" s="1"/>
  <c r="CY190"/>
  <c r="DC155"/>
  <c r="DC163" s="1"/>
  <c r="DC164" s="1"/>
  <c r="CR169" s="1"/>
  <c r="CJ162"/>
  <c r="DO188"/>
  <c r="CK156"/>
  <c r="DP153"/>
  <c r="DR153" s="1"/>
  <c r="DT153" s="1"/>
  <c r="CP190"/>
  <c r="DA190" s="1"/>
  <c r="DA183"/>
  <c r="DA191" s="1"/>
  <c r="DA192" s="1"/>
  <c r="CP197" s="1"/>
  <c r="CJ156"/>
  <c r="CF160"/>
  <c r="CH160" s="1"/>
  <c r="CJ160" s="1"/>
  <c r="BY168" s="1"/>
  <c r="DQ189"/>
  <c r="DN188"/>
  <c r="DP188" s="1"/>
  <c r="DR188" s="1"/>
  <c r="DA155"/>
  <c r="DA163" s="1"/>
  <c r="DA164" s="1"/>
  <c r="CP169" s="1"/>
  <c r="CW188"/>
  <c r="CX154"/>
  <c r="CZ154" s="1"/>
  <c r="DC154" s="1"/>
  <c r="DB183"/>
  <c r="DB191" s="1"/>
  <c r="DB192" s="1"/>
  <c r="CQ197" s="1"/>
  <c r="DC181"/>
  <c r="DB181"/>
  <c r="DP181"/>
  <c r="DR181" s="1"/>
  <c r="DT181" s="1"/>
  <c r="DB155"/>
  <c r="DB163" s="1"/>
  <c r="DB164" s="1"/>
  <c r="CQ169" s="1"/>
  <c r="CF159"/>
  <c r="CH159" s="1"/>
  <c r="CK159" s="1"/>
  <c r="BZ167" s="1"/>
  <c r="CV187"/>
  <c r="CJ182"/>
  <c r="CK182"/>
  <c r="DP161"/>
  <c r="DR161" s="1"/>
  <c r="CB196"/>
  <c r="CD196" s="1"/>
  <c r="CG160"/>
  <c r="CV188"/>
  <c r="DI162"/>
  <c r="DS154"/>
  <c r="CQ189"/>
  <c r="CQ187"/>
  <c r="CK154"/>
  <c r="CJ154"/>
  <c r="CP189"/>
  <c r="DA189" s="1"/>
  <c r="CP187"/>
  <c r="DA187" s="1"/>
  <c r="CP195" s="1"/>
  <c r="CX182"/>
  <c r="CZ182" s="1"/>
  <c r="DP189"/>
  <c r="DR189" s="1"/>
  <c r="DT189" s="1"/>
  <c r="CQ190"/>
  <c r="CK190"/>
  <c r="CY154"/>
  <c r="CQ159"/>
  <c r="CQ161"/>
  <c r="CK161"/>
  <c r="CJ161"/>
  <c r="BJ168"/>
  <c r="BL168" s="1"/>
  <c r="BI168"/>
  <c r="BK168" s="1"/>
  <c r="DN154"/>
  <c r="DJ162"/>
  <c r="DN162" s="1"/>
  <c r="DT145"/>
  <c r="DH160" s="1"/>
  <c r="DS160" s="1"/>
  <c r="DH168" s="1"/>
  <c r="DI187"/>
  <c r="CA196"/>
  <c r="CC196" s="1"/>
  <c r="BI195"/>
  <c r="BK195" s="1"/>
  <c r="CP162"/>
  <c r="DA162" s="1"/>
  <c r="CV160"/>
  <c r="CY162"/>
  <c r="DK190"/>
  <c r="DO190" s="1"/>
  <c r="DO182"/>
  <c r="DI190"/>
  <c r="DI188"/>
  <c r="DS182"/>
  <c r="BJ167"/>
  <c r="BL167" s="1"/>
  <c r="BI167"/>
  <c r="BK167" s="1"/>
  <c r="DU180"/>
  <c r="DU183" s="1"/>
  <c r="DU191" s="1"/>
  <c r="DU192" s="1"/>
  <c r="DJ197" s="1"/>
  <c r="DT180"/>
  <c r="DN182"/>
  <c r="DJ190"/>
  <c r="DN190" s="1"/>
  <c r="DK159"/>
  <c r="DJ159"/>
  <c r="DJ160"/>
  <c r="DK160"/>
  <c r="DM160"/>
  <c r="DL160"/>
  <c r="DL159"/>
  <c r="DM159"/>
  <c r="DT173"/>
  <c r="DH188" s="1"/>
  <c r="DS188" s="1"/>
  <c r="DH196" s="1"/>
  <c r="CG159"/>
  <c r="DQ161"/>
  <c r="CK187"/>
  <c r="BZ195" s="1"/>
  <c r="CB195" s="1"/>
  <c r="CD195" s="1"/>
  <c r="CV159"/>
  <c r="CQ162"/>
  <c r="CP159"/>
  <c r="DA159" s="1"/>
  <c r="CP167" s="1"/>
  <c r="CP161"/>
  <c r="DA161" s="1"/>
  <c r="DO154"/>
  <c r="DK162"/>
  <c r="DO162" s="1"/>
  <c r="CX190"/>
  <c r="CZ190" s="1"/>
  <c r="DQ181"/>
  <c r="DQ153"/>
  <c r="CW159"/>
  <c r="CQ188"/>
  <c r="CW187"/>
  <c r="CQ160"/>
  <c r="CX160" l="1"/>
  <c r="CZ160" s="1"/>
  <c r="DC160" s="1"/>
  <c r="CR168" s="1"/>
  <c r="DU155"/>
  <c r="DU156" s="1"/>
  <c r="DI161"/>
  <c r="DT161" s="1"/>
  <c r="DT155"/>
  <c r="DT163" s="1"/>
  <c r="DT164" s="1"/>
  <c r="DI169" s="1"/>
  <c r="DI160"/>
  <c r="CK160"/>
  <c r="BZ168" s="1"/>
  <c r="CA168" s="1"/>
  <c r="CC168" s="1"/>
  <c r="DC156"/>
  <c r="DQ187"/>
  <c r="DU181"/>
  <c r="CX188"/>
  <c r="CZ188" s="1"/>
  <c r="DC188" s="1"/>
  <c r="CR196" s="1"/>
  <c r="DB156"/>
  <c r="CA195"/>
  <c r="CC195" s="1"/>
  <c r="DO159"/>
  <c r="CY160"/>
  <c r="DA184"/>
  <c r="DC184"/>
  <c r="DO160"/>
  <c r="CT197"/>
  <c r="CV197" s="1"/>
  <c r="DQ188"/>
  <c r="DU153"/>
  <c r="CY188"/>
  <c r="DB154"/>
  <c r="DS155"/>
  <c r="DS163" s="1"/>
  <c r="DS164" s="1"/>
  <c r="DH169" s="1"/>
  <c r="DB184"/>
  <c r="CX159"/>
  <c r="CZ159" s="1"/>
  <c r="DC159" s="1"/>
  <c r="CR167" s="1"/>
  <c r="DQ190"/>
  <c r="CY187"/>
  <c r="DA156"/>
  <c r="DQ154"/>
  <c r="CJ159"/>
  <c r="BY167" s="1"/>
  <c r="CB167" s="1"/>
  <c r="CD167" s="1"/>
  <c r="DQ182"/>
  <c r="DT183"/>
  <c r="DT191" s="1"/>
  <c r="DT192" s="1"/>
  <c r="DI197" s="1"/>
  <c r="DQ162"/>
  <c r="DN160"/>
  <c r="DT187"/>
  <c r="DI195" s="1"/>
  <c r="DU187"/>
  <c r="DJ195" s="1"/>
  <c r="DB189"/>
  <c r="DC189"/>
  <c r="DB161"/>
  <c r="DC161"/>
  <c r="DC182"/>
  <c r="DB182"/>
  <c r="DP154"/>
  <c r="DR154" s="1"/>
  <c r="DP162"/>
  <c r="DR162" s="1"/>
  <c r="DU162" s="1"/>
  <c r="DH162"/>
  <c r="DS162" s="1"/>
  <c r="CB168"/>
  <c r="CD168" s="1"/>
  <c r="CY159"/>
  <c r="DU189"/>
  <c r="DC162"/>
  <c r="DB162"/>
  <c r="DT188"/>
  <c r="DI196" s="1"/>
  <c r="DU188"/>
  <c r="DJ196" s="1"/>
  <c r="DP182"/>
  <c r="DR182" s="1"/>
  <c r="CA167"/>
  <c r="CC167" s="1"/>
  <c r="DH187"/>
  <c r="DS187" s="1"/>
  <c r="DH195" s="1"/>
  <c r="DH189"/>
  <c r="DS189" s="1"/>
  <c r="DS183"/>
  <c r="DS191" s="1"/>
  <c r="DS192" s="1"/>
  <c r="DH197" s="1"/>
  <c r="DH159"/>
  <c r="DS159" s="1"/>
  <c r="DH167" s="1"/>
  <c r="DH161"/>
  <c r="DS161" s="1"/>
  <c r="DB190"/>
  <c r="DC190"/>
  <c r="DU184"/>
  <c r="CX187"/>
  <c r="CZ187" s="1"/>
  <c r="DC187" s="1"/>
  <c r="CR195" s="1"/>
  <c r="CT169"/>
  <c r="CV169" s="1"/>
  <c r="DN159"/>
  <c r="DP190"/>
  <c r="DR190" s="1"/>
  <c r="DU190" s="1"/>
  <c r="DH190"/>
  <c r="DS190" s="1"/>
  <c r="DU161" l="1"/>
  <c r="DB160"/>
  <c r="CQ168" s="1"/>
  <c r="CT168" s="1"/>
  <c r="CV168" s="1"/>
  <c r="DT156"/>
  <c r="DU163"/>
  <c r="DU164" s="1"/>
  <c r="DJ169" s="1"/>
  <c r="DL169" s="1"/>
  <c r="DN169" s="1"/>
  <c r="DB188"/>
  <c r="CQ196" s="1"/>
  <c r="CS196" s="1"/>
  <c r="CU196" s="1"/>
  <c r="DP159"/>
  <c r="DR159" s="1"/>
  <c r="DT159" s="1"/>
  <c r="DI167" s="1"/>
  <c r="DP160"/>
  <c r="DR160" s="1"/>
  <c r="DU160" s="1"/>
  <c r="DJ168" s="1"/>
  <c r="DT190"/>
  <c r="DQ160"/>
  <c r="DT184"/>
  <c r="DB159"/>
  <c r="CQ167" s="1"/>
  <c r="CT167" s="1"/>
  <c r="CV167" s="1"/>
  <c r="DS156"/>
  <c r="DK196"/>
  <c r="DM196" s="1"/>
  <c r="DL197"/>
  <c r="DN197" s="1"/>
  <c r="DQ159"/>
  <c r="DT162"/>
  <c r="DB187"/>
  <c r="CQ195" s="1"/>
  <c r="DU182"/>
  <c r="DT182"/>
  <c r="DL196"/>
  <c r="DN196" s="1"/>
  <c r="DS184"/>
  <c r="DK195"/>
  <c r="DM195" s="1"/>
  <c r="DL195"/>
  <c r="DN195" s="1"/>
  <c r="DT154"/>
  <c r="DU154"/>
  <c r="CS168" l="1"/>
  <c r="CU168" s="1"/>
  <c r="DU159"/>
  <c r="DJ167" s="1"/>
  <c r="DL167" s="1"/>
  <c r="DN167" s="1"/>
  <c r="CT196"/>
  <c r="CV196" s="1"/>
  <c r="DT160"/>
  <c r="DI168" s="1"/>
  <c r="DL168" s="1"/>
  <c r="DN168" s="1"/>
  <c r="CS167"/>
  <c r="CU167" s="1"/>
  <c r="CS195"/>
  <c r="CU195" s="1"/>
  <c r="CT195"/>
  <c r="CV195" s="1"/>
  <c r="DK167" l="1"/>
  <c r="DM167" s="1"/>
  <c r="DK168"/>
  <c r="DM168" s="1"/>
  <c r="DJ62" i="7" l="1"/>
  <c r="DJ34"/>
  <c r="CR62"/>
  <c r="CR34"/>
  <c r="BZ62"/>
  <c r="BZ34"/>
  <c r="BH62"/>
  <c r="BH34"/>
  <c r="AP62"/>
  <c r="AP34"/>
  <c r="X62"/>
  <c r="X34"/>
  <c r="F62"/>
  <c r="F34"/>
  <c r="G3"/>
  <c r="H2"/>
  <c r="J5" s="1"/>
  <c r="AT5" l="1"/>
  <c r="DN5"/>
  <c r="CD5"/>
  <c r="CV5"/>
  <c r="BL5"/>
  <c r="Y5"/>
  <c r="B33"/>
  <c r="AB5"/>
  <c r="C5"/>
  <c r="B5"/>
  <c r="B7"/>
  <c r="N3"/>
  <c r="N2"/>
  <c r="B39" l="1"/>
  <c r="T33"/>
  <c r="AL33" s="1"/>
  <c r="C7"/>
  <c r="E7"/>
  <c r="G7"/>
  <c r="D7"/>
  <c r="H7"/>
  <c r="I7"/>
  <c r="J7"/>
  <c r="F7"/>
  <c r="A7"/>
  <c r="B61"/>
  <c r="A57"/>
  <c r="I3"/>
  <c r="B144" l="1"/>
  <c r="A167" s="1"/>
  <c r="B172"/>
  <c r="A195" s="1"/>
  <c r="B88"/>
  <c r="A111" s="1"/>
  <c r="B116"/>
  <c r="A139" s="1"/>
  <c r="AL61"/>
  <c r="BD33"/>
  <c r="AL39"/>
  <c r="AL40" s="1"/>
  <c r="AL41" s="1"/>
  <c r="AL42" s="1"/>
  <c r="AK57"/>
  <c r="DF30"/>
  <c r="DF28"/>
  <c r="DF27"/>
  <c r="DF29"/>
  <c r="CN30"/>
  <c r="CN27"/>
  <c r="CN28"/>
  <c r="CN29"/>
  <c r="BV30"/>
  <c r="BV28"/>
  <c r="BV29"/>
  <c r="BV27"/>
  <c r="BD30"/>
  <c r="BD27"/>
  <c r="BD29"/>
  <c r="BD28"/>
  <c r="AL30"/>
  <c r="AL28"/>
  <c r="AL27"/>
  <c r="AL29"/>
  <c r="T27"/>
  <c r="T28"/>
  <c r="T29"/>
  <c r="T30"/>
  <c r="S57"/>
  <c r="T61"/>
  <c r="T39"/>
  <c r="T40" s="1"/>
  <c r="T41" s="1"/>
  <c r="T42" s="1"/>
  <c r="A85"/>
  <c r="B32"/>
  <c r="B60"/>
  <c r="B67"/>
  <c r="B68" s="1"/>
  <c r="B69" s="1"/>
  <c r="B70" s="1"/>
  <c r="B8"/>
  <c r="B62"/>
  <c r="AK85" l="1"/>
  <c r="AL62"/>
  <c r="AL67"/>
  <c r="AL68" s="1"/>
  <c r="AL69" s="1"/>
  <c r="AL70" s="1"/>
  <c r="BD39"/>
  <c r="BD40" s="1"/>
  <c r="BD41" s="1"/>
  <c r="BD42" s="1"/>
  <c r="BV33"/>
  <c r="BD61"/>
  <c r="BC57"/>
  <c r="DH28"/>
  <c r="DJ28"/>
  <c r="DI28"/>
  <c r="DN28"/>
  <c r="DK28"/>
  <c r="DG28"/>
  <c r="DL28"/>
  <c r="DM28"/>
  <c r="DN30"/>
  <c r="DH30"/>
  <c r="DG30"/>
  <c r="DL30"/>
  <c r="DI30"/>
  <c r="DK30"/>
  <c r="DM30"/>
  <c r="DJ30"/>
  <c r="DI27"/>
  <c r="DJ27"/>
  <c r="DK27"/>
  <c r="DG27"/>
  <c r="DN27"/>
  <c r="DH27"/>
  <c r="DM27"/>
  <c r="DL27"/>
  <c r="DG29"/>
  <c r="DH29"/>
  <c r="DI29"/>
  <c r="DM29"/>
  <c r="DL29"/>
  <c r="DJ29"/>
  <c r="DK29"/>
  <c r="DN29"/>
  <c r="CO29"/>
  <c r="CP29"/>
  <c r="CT29"/>
  <c r="CU29"/>
  <c r="CQ29"/>
  <c r="CS29"/>
  <c r="CR29"/>
  <c r="CV29"/>
  <c r="CV30"/>
  <c r="CR30"/>
  <c r="CS30"/>
  <c r="CT30"/>
  <c r="CO30"/>
  <c r="CP30"/>
  <c r="CQ30"/>
  <c r="CU30"/>
  <c r="CQ27"/>
  <c r="CO27"/>
  <c r="CR27"/>
  <c r="CS27"/>
  <c r="CT27"/>
  <c r="CU27"/>
  <c r="CV27"/>
  <c r="CP27"/>
  <c r="CP28"/>
  <c r="CQ28"/>
  <c r="CT28"/>
  <c r="CR28"/>
  <c r="CU28"/>
  <c r="CS28"/>
  <c r="CV28"/>
  <c r="CO28"/>
  <c r="BW29"/>
  <c r="BX29"/>
  <c r="BZ29"/>
  <c r="BY29"/>
  <c r="CC29"/>
  <c r="CA29"/>
  <c r="CB29"/>
  <c r="CD29"/>
  <c r="CD30"/>
  <c r="BW30"/>
  <c r="BX30"/>
  <c r="BY30"/>
  <c r="CB30"/>
  <c r="CC30"/>
  <c r="BZ30"/>
  <c r="CA30"/>
  <c r="BX28"/>
  <c r="BY28"/>
  <c r="BZ28"/>
  <c r="CA28"/>
  <c r="CD28"/>
  <c r="CB28"/>
  <c r="CC28"/>
  <c r="BW28"/>
  <c r="BY27"/>
  <c r="CB27"/>
  <c r="BZ27"/>
  <c r="CA27"/>
  <c r="BW27"/>
  <c r="BX27"/>
  <c r="CD27"/>
  <c r="CC27"/>
  <c r="BL30"/>
  <c r="BH30"/>
  <c r="BI30"/>
  <c r="BE30"/>
  <c r="BF30"/>
  <c r="BG30"/>
  <c r="BK30"/>
  <c r="BJ30"/>
  <c r="BG27"/>
  <c r="BL27"/>
  <c r="BH27"/>
  <c r="BI27"/>
  <c r="BJ27"/>
  <c r="BF27"/>
  <c r="BK27"/>
  <c r="BE27"/>
  <c r="BF28"/>
  <c r="BG28"/>
  <c r="BI28"/>
  <c r="BJ28"/>
  <c r="BK28"/>
  <c r="BH28"/>
  <c r="BE28"/>
  <c r="BL28"/>
  <c r="BE29"/>
  <c r="BH29"/>
  <c r="BF29"/>
  <c r="BG29"/>
  <c r="BI29"/>
  <c r="BL29"/>
  <c r="BJ29"/>
  <c r="BK29"/>
  <c r="AT30"/>
  <c r="AM30"/>
  <c r="AN30"/>
  <c r="AO30"/>
  <c r="AR30"/>
  <c r="AQ30"/>
  <c r="AP30"/>
  <c r="AS30"/>
  <c r="AM29"/>
  <c r="AP29"/>
  <c r="AN29"/>
  <c r="AO29"/>
  <c r="AS29"/>
  <c r="AQ29"/>
  <c r="AR29"/>
  <c r="AT29"/>
  <c r="AN28"/>
  <c r="AO28"/>
  <c r="AP28"/>
  <c r="AQ28"/>
  <c r="AT28"/>
  <c r="AR28"/>
  <c r="AM28"/>
  <c r="AS28"/>
  <c r="AO27"/>
  <c r="AP27"/>
  <c r="AR27"/>
  <c r="AQ27"/>
  <c r="AM27"/>
  <c r="AN27"/>
  <c r="AT27"/>
  <c r="AS27"/>
  <c r="U30"/>
  <c r="Y30"/>
  <c r="V30"/>
  <c r="Z30"/>
  <c r="AA30"/>
  <c r="W30"/>
  <c r="X30"/>
  <c r="AB30"/>
  <c r="X27"/>
  <c r="Y27"/>
  <c r="U27"/>
  <c r="Z27"/>
  <c r="V27"/>
  <c r="AA27"/>
  <c r="AB27"/>
  <c r="W27"/>
  <c r="W28"/>
  <c r="V28"/>
  <c r="X28"/>
  <c r="Y28"/>
  <c r="AA28"/>
  <c r="AB28"/>
  <c r="Z28"/>
  <c r="U28"/>
  <c r="V29"/>
  <c r="W29"/>
  <c r="Z29"/>
  <c r="X29"/>
  <c r="AB29"/>
  <c r="U29"/>
  <c r="Y29"/>
  <c r="AA29"/>
  <c r="T62"/>
  <c r="T67"/>
  <c r="T68" s="1"/>
  <c r="T69" s="1"/>
  <c r="T70" s="1"/>
  <c r="S85"/>
  <c r="C8"/>
  <c r="F8"/>
  <c r="I8"/>
  <c r="D8"/>
  <c r="E8"/>
  <c r="G8"/>
  <c r="J8"/>
  <c r="H8"/>
  <c r="A55"/>
  <c r="A83"/>
  <c r="B9"/>
  <c r="B30"/>
  <c r="B28"/>
  <c r="B27"/>
  <c r="B29"/>
  <c r="BV61" l="1"/>
  <c r="CN33"/>
  <c r="BV39"/>
  <c r="BV40" s="1"/>
  <c r="BV41" s="1"/>
  <c r="BV42" s="1"/>
  <c r="BU57"/>
  <c r="BD67"/>
  <c r="BD68" s="1"/>
  <c r="BD69" s="1"/>
  <c r="BD70" s="1"/>
  <c r="BD62"/>
  <c r="BC85"/>
  <c r="C28"/>
  <c r="E28"/>
  <c r="H28"/>
  <c r="D28"/>
  <c r="F28"/>
  <c r="I28"/>
  <c r="J28"/>
  <c r="G28"/>
  <c r="C27"/>
  <c r="D27"/>
  <c r="E27"/>
  <c r="G27"/>
  <c r="H27"/>
  <c r="J27"/>
  <c r="F27"/>
  <c r="I27"/>
  <c r="C29"/>
  <c r="F29"/>
  <c r="I29"/>
  <c r="D29"/>
  <c r="G29"/>
  <c r="J29"/>
  <c r="E29"/>
  <c r="H29"/>
  <c r="C9"/>
  <c r="E9"/>
  <c r="H9"/>
  <c r="D9"/>
  <c r="F9"/>
  <c r="G9"/>
  <c r="I9"/>
  <c r="J9"/>
  <c r="C30"/>
  <c r="G30"/>
  <c r="D30"/>
  <c r="E30"/>
  <c r="H30"/>
  <c r="I30"/>
  <c r="J30"/>
  <c r="F30"/>
  <c r="B10"/>
  <c r="BV67" l="1"/>
  <c r="BV68" s="1"/>
  <c r="BV69" s="1"/>
  <c r="BV70" s="1"/>
  <c r="BU85"/>
  <c r="BV62"/>
  <c r="CN61"/>
  <c r="DF33"/>
  <c r="CM57"/>
  <c r="CN39"/>
  <c r="CN40" s="1"/>
  <c r="CN41" s="1"/>
  <c r="CN42" s="1"/>
  <c r="C10"/>
  <c r="D10"/>
  <c r="G10"/>
  <c r="H10"/>
  <c r="F10"/>
  <c r="I10"/>
  <c r="J10"/>
  <c r="E10"/>
  <c r="B11"/>
  <c r="CN62" l="1"/>
  <c r="CM85"/>
  <c r="CN67"/>
  <c r="CN68" s="1"/>
  <c r="CN69" s="1"/>
  <c r="CN70" s="1"/>
  <c r="DE57"/>
  <c r="DF39"/>
  <c r="DF40" s="1"/>
  <c r="DF41" s="1"/>
  <c r="DF42" s="1"/>
  <c r="DF61"/>
  <c r="C11"/>
  <c r="F11"/>
  <c r="E67" s="1"/>
  <c r="I11"/>
  <c r="H67" s="1"/>
  <c r="D11"/>
  <c r="E11"/>
  <c r="D67" s="1"/>
  <c r="G11"/>
  <c r="F67" s="1"/>
  <c r="H11"/>
  <c r="G67" s="1"/>
  <c r="J11"/>
  <c r="I67" s="1"/>
  <c r="B40"/>
  <c r="B12"/>
  <c r="DF67" l="1"/>
  <c r="DF68" s="1"/>
  <c r="DF69" s="1"/>
  <c r="DF70" s="1"/>
  <c r="DE85"/>
  <c r="DF62"/>
  <c r="C12"/>
  <c r="D12"/>
  <c r="E12"/>
  <c r="D68" s="1"/>
  <c r="H12"/>
  <c r="G68" s="1"/>
  <c r="J12"/>
  <c r="I68" s="1"/>
  <c r="F12"/>
  <c r="E68" s="1"/>
  <c r="G12"/>
  <c r="F68" s="1"/>
  <c r="I12"/>
  <c r="H68" s="1"/>
  <c r="J67"/>
  <c r="K67"/>
  <c r="O67"/>
  <c r="B41"/>
  <c r="B13"/>
  <c r="C13" l="1"/>
  <c r="E13"/>
  <c r="D69" s="1"/>
  <c r="D13"/>
  <c r="F13"/>
  <c r="E69" s="1"/>
  <c r="G13"/>
  <c r="F69" s="1"/>
  <c r="P60" s="1"/>
  <c r="I76" s="1"/>
  <c r="H13"/>
  <c r="G69" s="1"/>
  <c r="I13"/>
  <c r="H69" s="1"/>
  <c r="H77" s="1"/>
  <c r="J13"/>
  <c r="I69" s="1"/>
  <c r="I77" s="1"/>
  <c r="L67"/>
  <c r="N67" s="1"/>
  <c r="Q67" s="1"/>
  <c r="J68"/>
  <c r="O68"/>
  <c r="K68"/>
  <c r="M67"/>
  <c r="B42"/>
  <c r="B14"/>
  <c r="C14" l="1"/>
  <c r="F14"/>
  <c r="E70" s="1"/>
  <c r="P62" s="1"/>
  <c r="I14"/>
  <c r="H70" s="1"/>
  <c r="H78" s="1"/>
  <c r="D14"/>
  <c r="E14"/>
  <c r="D70" s="1"/>
  <c r="H14"/>
  <c r="G70" s="1"/>
  <c r="G14"/>
  <c r="F70" s="1"/>
  <c r="J14"/>
  <c r="I70" s="1"/>
  <c r="I78" s="1"/>
  <c r="H76"/>
  <c r="G76"/>
  <c r="K76" s="1"/>
  <c r="G75"/>
  <c r="H75"/>
  <c r="F76"/>
  <c r="F75"/>
  <c r="I75"/>
  <c r="P67"/>
  <c r="M68"/>
  <c r="K69"/>
  <c r="G77"/>
  <c r="K77" s="1"/>
  <c r="L68"/>
  <c r="O69"/>
  <c r="J69"/>
  <c r="F77"/>
  <c r="J77" s="1"/>
  <c r="B15"/>
  <c r="N68" l="1"/>
  <c r="P68" s="1"/>
  <c r="P71" s="1"/>
  <c r="P79" s="1"/>
  <c r="C15"/>
  <c r="I15"/>
  <c r="H95" s="1"/>
  <c r="D15"/>
  <c r="G15"/>
  <c r="F95" s="1"/>
  <c r="J15"/>
  <c r="I95" s="1"/>
  <c r="E15"/>
  <c r="D95" s="1"/>
  <c r="F15"/>
  <c r="E95" s="1"/>
  <c r="H15"/>
  <c r="G95" s="1"/>
  <c r="J75"/>
  <c r="K75"/>
  <c r="M69"/>
  <c r="J76"/>
  <c r="L76" s="1"/>
  <c r="L77"/>
  <c r="N77" s="1"/>
  <c r="L69"/>
  <c r="E75"/>
  <c r="E77"/>
  <c r="K70"/>
  <c r="G78"/>
  <c r="K78" s="1"/>
  <c r="F78"/>
  <c r="J78" s="1"/>
  <c r="J70"/>
  <c r="O70"/>
  <c r="M77"/>
  <c r="E78"/>
  <c r="E76"/>
  <c r="P61"/>
  <c r="D76" s="1"/>
  <c r="O76" s="1"/>
  <c r="D84" s="1"/>
  <c r="B16"/>
  <c r="O95" l="1"/>
  <c r="J95"/>
  <c r="K95"/>
  <c r="N69"/>
  <c r="Q69" s="1"/>
  <c r="Q68"/>
  <c r="Q71" s="1"/>
  <c r="Q79" s="1"/>
  <c r="N76"/>
  <c r="Q76" s="1"/>
  <c r="F84" s="1"/>
  <c r="C16"/>
  <c r="E16"/>
  <c r="D96" s="1"/>
  <c r="G16"/>
  <c r="F96" s="1"/>
  <c r="H16"/>
  <c r="G96" s="1"/>
  <c r="I16"/>
  <c r="H96" s="1"/>
  <c r="D16"/>
  <c r="F16"/>
  <c r="E96" s="1"/>
  <c r="J16"/>
  <c r="I96" s="1"/>
  <c r="M75"/>
  <c r="L75"/>
  <c r="M76"/>
  <c r="D78"/>
  <c r="O78" s="1"/>
  <c r="P72"/>
  <c r="L78"/>
  <c r="L70"/>
  <c r="N70" s="1"/>
  <c r="Q70" s="1"/>
  <c r="P80"/>
  <c r="E85" s="1"/>
  <c r="P77"/>
  <c r="Q77"/>
  <c r="D77"/>
  <c r="O77" s="1"/>
  <c r="O71"/>
  <c r="O79" s="1"/>
  <c r="O80" s="1"/>
  <c r="D85" s="1"/>
  <c r="D75"/>
  <c r="O75" s="1"/>
  <c r="D83" s="1"/>
  <c r="M70"/>
  <c r="M78"/>
  <c r="B17"/>
  <c r="L95" l="1"/>
  <c r="N95" s="1"/>
  <c r="Q95" s="1"/>
  <c r="O96"/>
  <c r="K96"/>
  <c r="J96"/>
  <c r="M95"/>
  <c r="Q80"/>
  <c r="F85" s="1"/>
  <c r="H85" s="1"/>
  <c r="J85" s="1"/>
  <c r="P76"/>
  <c r="E84" s="1"/>
  <c r="H84" s="1"/>
  <c r="J84" s="1"/>
  <c r="N78"/>
  <c r="P78" s="1"/>
  <c r="N75"/>
  <c r="P75" s="1"/>
  <c r="E83" s="1"/>
  <c r="Q72"/>
  <c r="P69"/>
  <c r="C17"/>
  <c r="F17"/>
  <c r="E97" s="1"/>
  <c r="D17"/>
  <c r="E17"/>
  <c r="D97" s="1"/>
  <c r="G17"/>
  <c r="F97" s="1"/>
  <c r="H17"/>
  <c r="G97" s="1"/>
  <c r="I17"/>
  <c r="H97" s="1"/>
  <c r="H105" s="1"/>
  <c r="J17"/>
  <c r="I97" s="1"/>
  <c r="I105" s="1"/>
  <c r="P70"/>
  <c r="O72"/>
  <c r="B18"/>
  <c r="P95" l="1"/>
  <c r="M96"/>
  <c r="G105"/>
  <c r="K105" s="1"/>
  <c r="K97"/>
  <c r="F105"/>
  <c r="J105" s="1"/>
  <c r="J97"/>
  <c r="P88"/>
  <c r="O97"/>
  <c r="L96"/>
  <c r="N96" s="1"/>
  <c r="G84"/>
  <c r="I84" s="1"/>
  <c r="Q78"/>
  <c r="Q75"/>
  <c r="F83" s="1"/>
  <c r="H83" s="1"/>
  <c r="J83" s="1"/>
  <c r="C18"/>
  <c r="E18"/>
  <c r="D98" s="1"/>
  <c r="D18"/>
  <c r="G18"/>
  <c r="F98" s="1"/>
  <c r="H18"/>
  <c r="G98" s="1"/>
  <c r="J18"/>
  <c r="I98" s="1"/>
  <c r="I106" s="1"/>
  <c r="F18"/>
  <c r="E98" s="1"/>
  <c r="P90" s="1"/>
  <c r="I18"/>
  <c r="H98" s="1"/>
  <c r="H106" s="1"/>
  <c r="B19"/>
  <c r="L97" l="1"/>
  <c r="N97" s="1"/>
  <c r="Q97" s="1"/>
  <c r="L105"/>
  <c r="N105" s="1"/>
  <c r="E103"/>
  <c r="E105"/>
  <c r="K98"/>
  <c r="G106"/>
  <c r="K106" s="1"/>
  <c r="I103"/>
  <c r="G103"/>
  <c r="H103"/>
  <c r="F103"/>
  <c r="F104"/>
  <c r="J104" s="1"/>
  <c r="L104" s="1"/>
  <c r="N104" s="1"/>
  <c r="G104"/>
  <c r="K104" s="1"/>
  <c r="I104"/>
  <c r="H104"/>
  <c r="O98"/>
  <c r="P89"/>
  <c r="M105"/>
  <c r="M97"/>
  <c r="Q96"/>
  <c r="P96"/>
  <c r="P99" s="1"/>
  <c r="E106"/>
  <c r="E104"/>
  <c r="F106"/>
  <c r="J106" s="1"/>
  <c r="J98"/>
  <c r="G83"/>
  <c r="I83" s="1"/>
  <c r="C19"/>
  <c r="F19"/>
  <c r="E123" s="1"/>
  <c r="D19"/>
  <c r="E19"/>
  <c r="D123" s="1"/>
  <c r="G19"/>
  <c r="F123" s="1"/>
  <c r="H19"/>
  <c r="G123" s="1"/>
  <c r="I19"/>
  <c r="H123" s="1"/>
  <c r="J19"/>
  <c r="I123" s="1"/>
  <c r="B20"/>
  <c r="L106" l="1"/>
  <c r="N106" s="1"/>
  <c r="P106" s="1"/>
  <c r="L98"/>
  <c r="N98" s="1"/>
  <c r="Q98" s="1"/>
  <c r="P97"/>
  <c r="J103"/>
  <c r="P100"/>
  <c r="P107"/>
  <c r="P108" s="1"/>
  <c r="E113" s="1"/>
  <c r="K123"/>
  <c r="J123"/>
  <c r="O123"/>
  <c r="D103"/>
  <c r="O103" s="1"/>
  <c r="D111" s="1"/>
  <c r="D105"/>
  <c r="O105" s="1"/>
  <c r="P104"/>
  <c r="E112" s="1"/>
  <c r="Q104"/>
  <c r="F112" s="1"/>
  <c r="O99"/>
  <c r="O107" s="1"/>
  <c r="O108" s="1"/>
  <c r="D113" s="1"/>
  <c r="D104"/>
  <c r="O104" s="1"/>
  <c r="D112" s="1"/>
  <c r="Q99"/>
  <c r="M104"/>
  <c r="M98"/>
  <c r="P105"/>
  <c r="Q105"/>
  <c r="D106"/>
  <c r="O106" s="1"/>
  <c r="K103"/>
  <c r="M106"/>
  <c r="C20"/>
  <c r="I20"/>
  <c r="H124" s="1"/>
  <c r="D20"/>
  <c r="H20"/>
  <c r="G124" s="1"/>
  <c r="J20"/>
  <c r="I124" s="1"/>
  <c r="E20"/>
  <c r="D124" s="1"/>
  <c r="F20"/>
  <c r="E124" s="1"/>
  <c r="G20"/>
  <c r="F124" s="1"/>
  <c r="B21"/>
  <c r="Q106" l="1"/>
  <c r="P98"/>
  <c r="M103"/>
  <c r="L123"/>
  <c r="N123" s="1"/>
  <c r="Q123" s="1"/>
  <c r="O100"/>
  <c r="J124"/>
  <c r="K124"/>
  <c r="L103"/>
  <c r="N103" s="1"/>
  <c r="P103" s="1"/>
  <c r="E111" s="1"/>
  <c r="O124"/>
  <c r="M123"/>
  <c r="G112"/>
  <c r="I112" s="1"/>
  <c r="H112"/>
  <c r="J112" s="1"/>
  <c r="Q107"/>
  <c r="Q108" s="1"/>
  <c r="F113" s="1"/>
  <c r="H113" s="1"/>
  <c r="J113" s="1"/>
  <c r="Q100"/>
  <c r="C21"/>
  <c r="E21"/>
  <c r="D125" s="1"/>
  <c r="D21"/>
  <c r="F21"/>
  <c r="E125" s="1"/>
  <c r="G21"/>
  <c r="F125" s="1"/>
  <c r="P116" s="1"/>
  <c r="J21"/>
  <c r="I125" s="1"/>
  <c r="I133" s="1"/>
  <c r="H21"/>
  <c r="G125" s="1"/>
  <c r="I21"/>
  <c r="H125" s="1"/>
  <c r="H133" s="1"/>
  <c r="B22"/>
  <c r="Q103" l="1"/>
  <c r="F111" s="1"/>
  <c r="H111" s="1"/>
  <c r="J111" s="1"/>
  <c r="P123"/>
  <c r="M124"/>
  <c r="G131"/>
  <c r="F132"/>
  <c r="I132"/>
  <c r="H132"/>
  <c r="H131"/>
  <c r="I131"/>
  <c r="G132"/>
  <c r="F131"/>
  <c r="F133"/>
  <c r="J133" s="1"/>
  <c r="J125"/>
  <c r="O125"/>
  <c r="L124"/>
  <c r="N124" s="1"/>
  <c r="G133"/>
  <c r="K133" s="1"/>
  <c r="K125"/>
  <c r="C22"/>
  <c r="D22"/>
  <c r="E22"/>
  <c r="D126" s="1"/>
  <c r="G22"/>
  <c r="F126" s="1"/>
  <c r="H22"/>
  <c r="G126" s="1"/>
  <c r="J22"/>
  <c r="I126" s="1"/>
  <c r="I134" s="1"/>
  <c r="F22"/>
  <c r="E126" s="1"/>
  <c r="I22"/>
  <c r="H126" s="1"/>
  <c r="H134" s="1"/>
  <c r="B23"/>
  <c r="G111" l="1"/>
  <c r="I111" s="1"/>
  <c r="M133"/>
  <c r="M125"/>
  <c r="D134"/>
  <c r="O134" s="1"/>
  <c r="O126"/>
  <c r="P117"/>
  <c r="D132" s="1"/>
  <c r="O132" s="1"/>
  <c r="D140" s="1"/>
  <c r="J131"/>
  <c r="F134"/>
  <c r="J134" s="1"/>
  <c r="J126"/>
  <c r="K126"/>
  <c r="G134"/>
  <c r="K134" s="1"/>
  <c r="P118"/>
  <c r="L133"/>
  <c r="N133" s="1"/>
  <c r="K131"/>
  <c r="Q124"/>
  <c r="P124"/>
  <c r="K132"/>
  <c r="L125"/>
  <c r="N125" s="1"/>
  <c r="J132"/>
  <c r="C23"/>
  <c r="F23"/>
  <c r="I23"/>
  <c r="D23"/>
  <c r="E23"/>
  <c r="G23"/>
  <c r="H23"/>
  <c r="J23"/>
  <c r="B24"/>
  <c r="M132" l="1"/>
  <c r="L126"/>
  <c r="N126" s="1"/>
  <c r="P126" s="1"/>
  <c r="G151"/>
  <c r="G179"/>
  <c r="F151"/>
  <c r="F179"/>
  <c r="I151"/>
  <c r="I179"/>
  <c r="E151"/>
  <c r="E179"/>
  <c r="H151"/>
  <c r="H179"/>
  <c r="D151"/>
  <c r="O151" s="1"/>
  <c r="D179"/>
  <c r="Q127"/>
  <c r="Q135" s="1"/>
  <c r="Q136" s="1"/>
  <c r="F141" s="1"/>
  <c r="L131"/>
  <c r="N131" s="1"/>
  <c r="P127"/>
  <c r="P135" s="1"/>
  <c r="P136" s="1"/>
  <c r="E141" s="1"/>
  <c r="L134"/>
  <c r="N134" s="1"/>
  <c r="E131"/>
  <c r="E133"/>
  <c r="D133"/>
  <c r="O133" s="1"/>
  <c r="O127"/>
  <c r="O135" s="1"/>
  <c r="O136" s="1"/>
  <c r="D141" s="1"/>
  <c r="D131"/>
  <c r="O131" s="1"/>
  <c r="D139" s="1"/>
  <c r="M134"/>
  <c r="E134"/>
  <c r="Q125"/>
  <c r="P125"/>
  <c r="M126"/>
  <c r="L132"/>
  <c r="N132" s="1"/>
  <c r="M131"/>
  <c r="E132"/>
  <c r="C24"/>
  <c r="E24"/>
  <c r="D24"/>
  <c r="G24"/>
  <c r="H24"/>
  <c r="I24"/>
  <c r="J24"/>
  <c r="F24"/>
  <c r="F39"/>
  <c r="H39"/>
  <c r="E39"/>
  <c r="G39"/>
  <c r="I39"/>
  <c r="D39"/>
  <c r="O39" s="1"/>
  <c r="B25"/>
  <c r="Q126" l="1"/>
  <c r="Q128"/>
  <c r="K151"/>
  <c r="M151" s="1"/>
  <c r="J151"/>
  <c r="H152"/>
  <c r="H180"/>
  <c r="K179"/>
  <c r="I152"/>
  <c r="I180"/>
  <c r="O179"/>
  <c r="D152"/>
  <c r="O152" s="1"/>
  <c r="D180"/>
  <c r="P128"/>
  <c r="E152"/>
  <c r="E180"/>
  <c r="J179"/>
  <c r="G152"/>
  <c r="G180"/>
  <c r="F152"/>
  <c r="F180"/>
  <c r="H141"/>
  <c r="J141" s="1"/>
  <c r="O128"/>
  <c r="P133"/>
  <c r="Q133"/>
  <c r="P132"/>
  <c r="E140" s="1"/>
  <c r="Q132"/>
  <c r="F140" s="1"/>
  <c r="Q134"/>
  <c r="P134"/>
  <c r="Q131"/>
  <c r="F139" s="1"/>
  <c r="P131"/>
  <c r="E139" s="1"/>
  <c r="C25"/>
  <c r="D25"/>
  <c r="G25"/>
  <c r="H25"/>
  <c r="I25"/>
  <c r="J25"/>
  <c r="E25"/>
  <c r="F25"/>
  <c r="J39"/>
  <c r="K39"/>
  <c r="E40"/>
  <c r="F40"/>
  <c r="G40"/>
  <c r="I40"/>
  <c r="D40"/>
  <c r="H40"/>
  <c r="B26"/>
  <c r="L151" l="1"/>
  <c r="N151" s="1"/>
  <c r="P151" s="1"/>
  <c r="M179"/>
  <c r="K152"/>
  <c r="H139"/>
  <c r="J139" s="1"/>
  <c r="J152"/>
  <c r="F153"/>
  <c r="P144" s="1"/>
  <c r="F181"/>
  <c r="H153"/>
  <c r="H161" s="1"/>
  <c r="H181"/>
  <c r="H189" s="1"/>
  <c r="D153"/>
  <c r="O153" s="1"/>
  <c r="D181"/>
  <c r="J180"/>
  <c r="L180" s="1"/>
  <c r="N180" s="1"/>
  <c r="P180" s="1"/>
  <c r="G153"/>
  <c r="G161" s="1"/>
  <c r="G181"/>
  <c r="O180"/>
  <c r="K180"/>
  <c r="I153"/>
  <c r="I161" s="1"/>
  <c r="I181"/>
  <c r="I189" s="1"/>
  <c r="E153"/>
  <c r="E181"/>
  <c r="L179"/>
  <c r="N179" s="1"/>
  <c r="G139"/>
  <c r="I139" s="1"/>
  <c r="H140"/>
  <c r="J140" s="1"/>
  <c r="G140"/>
  <c r="I140" s="1"/>
  <c r="L39"/>
  <c r="N39" s="1"/>
  <c r="P39" s="1"/>
  <c r="C26"/>
  <c r="D26"/>
  <c r="E26"/>
  <c r="G26"/>
  <c r="H26"/>
  <c r="J26"/>
  <c r="F26"/>
  <c r="I26"/>
  <c r="M39"/>
  <c r="H41"/>
  <c r="G41"/>
  <c r="D41"/>
  <c r="J40"/>
  <c r="F41"/>
  <c r="P32" s="1"/>
  <c r="F47" s="1"/>
  <c r="K40"/>
  <c r="I41"/>
  <c r="E41"/>
  <c r="O40"/>
  <c r="Q151" l="1"/>
  <c r="M152"/>
  <c r="L152"/>
  <c r="N152" s="1"/>
  <c r="Q152" s="1"/>
  <c r="H154"/>
  <c r="H162" s="1"/>
  <c r="H182"/>
  <c r="H190" s="1"/>
  <c r="Q179"/>
  <c r="P179"/>
  <c r="Q180"/>
  <c r="F154"/>
  <c r="F162" s="1"/>
  <c r="F182"/>
  <c r="F161"/>
  <c r="J161" s="1"/>
  <c r="J153"/>
  <c r="G189"/>
  <c r="K189" s="1"/>
  <c r="K181"/>
  <c r="D154"/>
  <c r="P145" s="1"/>
  <c r="D159" s="1"/>
  <c r="O159" s="1"/>
  <c r="D167" s="1"/>
  <c r="D182"/>
  <c r="G154"/>
  <c r="G162" s="1"/>
  <c r="K162" s="1"/>
  <c r="G182"/>
  <c r="E154"/>
  <c r="P146" s="1"/>
  <c r="E182"/>
  <c r="F189"/>
  <c r="J189" s="1"/>
  <c r="L189" s="1"/>
  <c r="N189" s="1"/>
  <c r="J181"/>
  <c r="P172"/>
  <c r="I154"/>
  <c r="I162" s="1"/>
  <c r="I182"/>
  <c r="I190" s="1"/>
  <c r="O181"/>
  <c r="K161"/>
  <c r="K153"/>
  <c r="M153" s="1"/>
  <c r="M180"/>
  <c r="G159"/>
  <c r="G160"/>
  <c r="F160"/>
  <c r="H160"/>
  <c r="H159"/>
  <c r="F159"/>
  <c r="I159"/>
  <c r="I160"/>
  <c r="Q39"/>
  <c r="G42"/>
  <c r="G50" s="1"/>
  <c r="D42"/>
  <c r="O42" s="1"/>
  <c r="H42"/>
  <c r="H50" s="1"/>
  <c r="E42"/>
  <c r="P34" s="1"/>
  <c r="E48" s="1"/>
  <c r="F42"/>
  <c r="I42"/>
  <c r="I50" s="1"/>
  <c r="I48"/>
  <c r="H48"/>
  <c r="H47"/>
  <c r="J47" s="1"/>
  <c r="G47"/>
  <c r="I47"/>
  <c r="F48"/>
  <c r="G48"/>
  <c r="M40"/>
  <c r="H49"/>
  <c r="O41"/>
  <c r="K41"/>
  <c r="G49"/>
  <c r="I49"/>
  <c r="F49"/>
  <c r="J41"/>
  <c r="L40"/>
  <c r="N40" s="1"/>
  <c r="K154" l="1"/>
  <c r="M161"/>
  <c r="P174"/>
  <c r="E187" s="1"/>
  <c r="M189"/>
  <c r="J162"/>
  <c r="M162" s="1"/>
  <c r="O154"/>
  <c r="K160"/>
  <c r="D160"/>
  <c r="O160" s="1"/>
  <c r="D168" s="1"/>
  <c r="J160"/>
  <c r="P152"/>
  <c r="P155" s="1"/>
  <c r="P163" s="1"/>
  <c r="P164" s="1"/>
  <c r="E169" s="1"/>
  <c r="L181"/>
  <c r="N181" s="1"/>
  <c r="J154"/>
  <c r="E159"/>
  <c r="Q155"/>
  <c r="Q163" s="1"/>
  <c r="Q164" s="1"/>
  <c r="F169" s="1"/>
  <c r="E160"/>
  <c r="E161"/>
  <c r="E162"/>
  <c r="M181"/>
  <c r="F190"/>
  <c r="J190" s="1"/>
  <c r="J182"/>
  <c r="K182"/>
  <c r="G190"/>
  <c r="K190" s="1"/>
  <c r="O155"/>
  <c r="O163" s="1"/>
  <c r="O164" s="1"/>
  <c r="D169" s="1"/>
  <c r="D161"/>
  <c r="O161" s="1"/>
  <c r="H187"/>
  <c r="G187"/>
  <c r="F187"/>
  <c r="I187"/>
  <c r="I188"/>
  <c r="G188"/>
  <c r="F188"/>
  <c r="H188"/>
  <c r="O182"/>
  <c r="L161"/>
  <c r="N161" s="1"/>
  <c r="D162"/>
  <c r="O162" s="1"/>
  <c r="P173"/>
  <c r="D190" s="1"/>
  <c r="O190" s="1"/>
  <c r="L153"/>
  <c r="N153" s="1"/>
  <c r="K159"/>
  <c r="J159"/>
  <c r="J42"/>
  <c r="P33"/>
  <c r="D50" s="1"/>
  <c r="O50" s="1"/>
  <c r="F50"/>
  <c r="J50" s="1"/>
  <c r="K42"/>
  <c r="K47"/>
  <c r="L47" s="1"/>
  <c r="J48"/>
  <c r="K48"/>
  <c r="E49"/>
  <c r="M41"/>
  <c r="P40"/>
  <c r="Q40"/>
  <c r="Q43" s="1"/>
  <c r="Q51" s="1"/>
  <c r="J49"/>
  <c r="E47"/>
  <c r="L41"/>
  <c r="E50"/>
  <c r="K49"/>
  <c r="K50"/>
  <c r="L154" l="1"/>
  <c r="N154" s="1"/>
  <c r="Q154" s="1"/>
  <c r="L160"/>
  <c r="N160" s="1"/>
  <c r="P160" s="1"/>
  <c r="E168" s="1"/>
  <c r="P183"/>
  <c r="P184" s="1"/>
  <c r="M160"/>
  <c r="E189"/>
  <c r="P189" s="1"/>
  <c r="E190"/>
  <c r="Q183"/>
  <c r="E188"/>
  <c r="M154"/>
  <c r="M182"/>
  <c r="M190"/>
  <c r="L162"/>
  <c r="N162" s="1"/>
  <c r="Q162" s="1"/>
  <c r="P161"/>
  <c r="H169"/>
  <c r="J169" s="1"/>
  <c r="K188"/>
  <c r="P181"/>
  <c r="Q181"/>
  <c r="J188"/>
  <c r="Q189"/>
  <c r="O156"/>
  <c r="P156"/>
  <c r="D189"/>
  <c r="O189" s="1"/>
  <c r="D187"/>
  <c r="O187" s="1"/>
  <c r="D195" s="1"/>
  <c r="M159"/>
  <c r="K187"/>
  <c r="L190"/>
  <c r="N190" s="1"/>
  <c r="Q156"/>
  <c r="Q153"/>
  <c r="P153"/>
  <c r="Q161"/>
  <c r="D188"/>
  <c r="O188" s="1"/>
  <c r="D196" s="1"/>
  <c r="J187"/>
  <c r="O183"/>
  <c r="O191" s="1"/>
  <c r="O192" s="1"/>
  <c r="D197" s="1"/>
  <c r="L182"/>
  <c r="N182" s="1"/>
  <c r="L159"/>
  <c r="N159" s="1"/>
  <c r="N41"/>
  <c r="Q41" s="1"/>
  <c r="D49"/>
  <c r="O49" s="1"/>
  <c r="D48"/>
  <c r="O48" s="1"/>
  <c r="D47"/>
  <c r="O47" s="1"/>
  <c r="D55" s="1"/>
  <c r="O43"/>
  <c r="O51" s="1"/>
  <c r="O52" s="1"/>
  <c r="D57" s="1"/>
  <c r="M42"/>
  <c r="M47"/>
  <c r="N47" s="1"/>
  <c r="L48"/>
  <c r="L42"/>
  <c r="N42" s="1"/>
  <c r="P42" s="1"/>
  <c r="M48"/>
  <c r="Q52"/>
  <c r="F57" s="1"/>
  <c r="Q44"/>
  <c r="P43"/>
  <c r="L50"/>
  <c r="M49"/>
  <c r="L49"/>
  <c r="M50"/>
  <c r="P154" l="1"/>
  <c r="Q160"/>
  <c r="F168" s="1"/>
  <c r="G168" s="1"/>
  <c r="I168" s="1"/>
  <c r="P191"/>
  <c r="P192" s="1"/>
  <c r="E197" s="1"/>
  <c r="Q184"/>
  <c r="Q191"/>
  <c r="Q192" s="1"/>
  <c r="F197" s="1"/>
  <c r="P190"/>
  <c r="P162"/>
  <c r="M187"/>
  <c r="M188"/>
  <c r="L188"/>
  <c r="N188" s="1"/>
  <c r="Q188" s="1"/>
  <c r="F196" s="1"/>
  <c r="L187"/>
  <c r="N187" s="1"/>
  <c r="Q182"/>
  <c r="P182"/>
  <c r="Q190"/>
  <c r="O184"/>
  <c r="P159"/>
  <c r="E167" s="1"/>
  <c r="Q159"/>
  <c r="F167" s="1"/>
  <c r="P41"/>
  <c r="P47"/>
  <c r="E55" s="1"/>
  <c r="Q47"/>
  <c r="F55" s="1"/>
  <c r="N50"/>
  <c r="P50" s="1"/>
  <c r="N48"/>
  <c r="Q48" s="1"/>
  <c r="F56" s="1"/>
  <c r="N49"/>
  <c r="Q49" s="1"/>
  <c r="O44"/>
  <c r="Q42"/>
  <c r="D56"/>
  <c r="P44"/>
  <c r="P51"/>
  <c r="H168" l="1"/>
  <c r="J168" s="1"/>
  <c r="H197"/>
  <c r="J197" s="1"/>
  <c r="P188"/>
  <c r="E196" s="1"/>
  <c r="H196" s="1"/>
  <c r="J196" s="1"/>
  <c r="Q187"/>
  <c r="F195" s="1"/>
  <c r="P187"/>
  <c r="E195" s="1"/>
  <c r="H167"/>
  <c r="J167" s="1"/>
  <c r="G167"/>
  <c r="I167" s="1"/>
  <c r="Q50"/>
  <c r="G55"/>
  <c r="I55" s="1"/>
  <c r="P49"/>
  <c r="H55"/>
  <c r="J55" s="1"/>
  <c r="P48"/>
  <c r="E56" s="1"/>
  <c r="G56" s="1"/>
  <c r="I56" s="1"/>
  <c r="P52"/>
  <c r="E57" s="1"/>
  <c r="G196" l="1"/>
  <c r="I196" s="1"/>
  <c r="H195"/>
  <c r="J195" s="1"/>
  <c r="G195"/>
  <c r="I195" s="1"/>
  <c r="H56"/>
  <c r="J56" s="1"/>
  <c r="H57"/>
  <c r="J57" l="1"/>
  <c r="U5"/>
  <c r="AQ5"/>
  <c r="T5"/>
  <c r="S6" l="1"/>
  <c r="T7"/>
  <c r="AB7" s="1"/>
  <c r="AA39" s="1"/>
  <c r="AM5"/>
  <c r="BI5"/>
  <c r="CA5" s="1"/>
  <c r="CS5" s="1"/>
  <c r="DK5" s="1"/>
  <c r="S7"/>
  <c r="T172" s="1"/>
  <c r="S195" s="1"/>
  <c r="AL5"/>
  <c r="T116" l="1"/>
  <c r="S139" s="1"/>
  <c r="T144"/>
  <c r="S167" s="1"/>
  <c r="T60"/>
  <c r="S83" s="1"/>
  <c r="T88"/>
  <c r="S111" s="1"/>
  <c r="AK6"/>
  <c r="AL7"/>
  <c r="AS7" s="1"/>
  <c r="AR39" s="1"/>
  <c r="DG5"/>
  <c r="DF5"/>
  <c r="CO5"/>
  <c r="CN5"/>
  <c r="BV5"/>
  <c r="BW5"/>
  <c r="BE5"/>
  <c r="BD5"/>
  <c r="BD7" s="1"/>
  <c r="T8"/>
  <c r="Z8" s="1"/>
  <c r="Y40" s="1"/>
  <c r="AK7"/>
  <c r="AL172" s="1"/>
  <c r="AK195" s="1"/>
  <c r="Z7"/>
  <c r="Y39" s="1"/>
  <c r="AC39" s="1"/>
  <c r="V7"/>
  <c r="X7"/>
  <c r="W39" s="1"/>
  <c r="U7"/>
  <c r="T32"/>
  <c r="S55" s="1"/>
  <c r="W7"/>
  <c r="V39" s="1"/>
  <c r="AG39" s="1"/>
  <c r="AA7"/>
  <c r="Z39" s="1"/>
  <c r="Y7"/>
  <c r="X39" s="1"/>
  <c r="AL116" l="1"/>
  <c r="AK139" s="1"/>
  <c r="AL144"/>
  <c r="AK167" s="1"/>
  <c r="AL88"/>
  <c r="AK111" s="1"/>
  <c r="BV7"/>
  <c r="CN7" s="1"/>
  <c r="DF7" s="1"/>
  <c r="DE7"/>
  <c r="DE6"/>
  <c r="CM7"/>
  <c r="CM6"/>
  <c r="BU7"/>
  <c r="BU6"/>
  <c r="BC7"/>
  <c r="BC6"/>
  <c r="AL32"/>
  <c r="AK55" s="1"/>
  <c r="AO7"/>
  <c r="AN39" s="1"/>
  <c r="AY39" s="1"/>
  <c r="AN7"/>
  <c r="V8"/>
  <c r="AR7"/>
  <c r="AQ39" s="1"/>
  <c r="AB8"/>
  <c r="AA40" s="1"/>
  <c r="AC40" s="1"/>
  <c r="AP7"/>
  <c r="AO39" s="1"/>
  <c r="AT7"/>
  <c r="AS39" s="1"/>
  <c r="AQ7"/>
  <c r="AP39" s="1"/>
  <c r="AT39" s="1"/>
  <c r="Y8"/>
  <c r="X40" s="1"/>
  <c r="AA8"/>
  <c r="Z40" s="1"/>
  <c r="AL8"/>
  <c r="AS8" s="1"/>
  <c r="AR40" s="1"/>
  <c r="AL60"/>
  <c r="AK83" s="1"/>
  <c r="U8"/>
  <c r="AB39"/>
  <c r="AD39" s="1"/>
  <c r="W8"/>
  <c r="V40" s="1"/>
  <c r="AG40" s="1"/>
  <c r="T9"/>
  <c r="X9" s="1"/>
  <c r="W41" s="1"/>
  <c r="X8"/>
  <c r="W40" s="1"/>
  <c r="AM7"/>
  <c r="DF144" l="1"/>
  <c r="DE167" s="1"/>
  <c r="DF172"/>
  <c r="DE195" s="1"/>
  <c r="BV144"/>
  <c r="BU167" s="1"/>
  <c r="BV172"/>
  <c r="BU195" s="1"/>
  <c r="CN144"/>
  <c r="CM167" s="1"/>
  <c r="CN172"/>
  <c r="CM195" s="1"/>
  <c r="BD144"/>
  <c r="BC167" s="1"/>
  <c r="BD172"/>
  <c r="BC195" s="1"/>
  <c r="DF88"/>
  <c r="DE111" s="1"/>
  <c r="DF116"/>
  <c r="DE139" s="1"/>
  <c r="CN88"/>
  <c r="CM111" s="1"/>
  <c r="CN116"/>
  <c r="CM139" s="1"/>
  <c r="BD88"/>
  <c r="BC111" s="1"/>
  <c r="BD116"/>
  <c r="BC139" s="1"/>
  <c r="BV88"/>
  <c r="BU111" s="1"/>
  <c r="BV116"/>
  <c r="BU139" s="1"/>
  <c r="AF39"/>
  <c r="AI39" s="1"/>
  <c r="DM7"/>
  <c r="DL39" s="1"/>
  <c r="DF8"/>
  <c r="DN7"/>
  <c r="DM39" s="1"/>
  <c r="DG7"/>
  <c r="DK7"/>
  <c r="DJ39" s="1"/>
  <c r="DH7"/>
  <c r="DL7"/>
  <c r="DK39" s="1"/>
  <c r="DI7"/>
  <c r="DH39" s="1"/>
  <c r="DJ7"/>
  <c r="DI39" s="1"/>
  <c r="DF32"/>
  <c r="DE55" s="1"/>
  <c r="DF60"/>
  <c r="DE83" s="1"/>
  <c r="CN32"/>
  <c r="CM55" s="1"/>
  <c r="CN60"/>
  <c r="CM83" s="1"/>
  <c r="CU7"/>
  <c r="CT39" s="1"/>
  <c r="CQ7"/>
  <c r="CP39" s="1"/>
  <c r="CV7"/>
  <c r="CU39" s="1"/>
  <c r="CN8"/>
  <c r="CO7"/>
  <c r="CP7"/>
  <c r="CR7"/>
  <c r="CQ39" s="1"/>
  <c r="CS7"/>
  <c r="CR39" s="1"/>
  <c r="CT7"/>
  <c r="CS39" s="1"/>
  <c r="T10"/>
  <c r="W10" s="1"/>
  <c r="V42" s="1"/>
  <c r="BV32"/>
  <c r="BU55" s="1"/>
  <c r="BV60"/>
  <c r="BU83" s="1"/>
  <c r="AL9"/>
  <c r="AO9" s="1"/>
  <c r="AN41" s="1"/>
  <c r="CC7"/>
  <c r="CB39" s="1"/>
  <c r="CD7"/>
  <c r="CC39" s="1"/>
  <c r="BV8"/>
  <c r="BW7"/>
  <c r="BX7"/>
  <c r="CA7"/>
  <c r="BZ39" s="1"/>
  <c r="BY7"/>
  <c r="BX39" s="1"/>
  <c r="BZ7"/>
  <c r="BY39" s="1"/>
  <c r="CB7"/>
  <c r="CA39" s="1"/>
  <c r="AR8"/>
  <c r="AQ40" s="1"/>
  <c r="AP8"/>
  <c r="AO40" s="1"/>
  <c r="AU39"/>
  <c r="AV39" s="1"/>
  <c r="BD60"/>
  <c r="BC83" s="1"/>
  <c r="BD32"/>
  <c r="BC55" s="1"/>
  <c r="AQ8"/>
  <c r="AP40" s="1"/>
  <c r="AT40" s="1"/>
  <c r="AN8"/>
  <c r="BK7"/>
  <c r="BJ39" s="1"/>
  <c r="BF7"/>
  <c r="BG7"/>
  <c r="BF39" s="1"/>
  <c r="BL7"/>
  <c r="BK39" s="1"/>
  <c r="BD8"/>
  <c r="BE7"/>
  <c r="BJ7"/>
  <c r="BI39" s="1"/>
  <c r="BH7"/>
  <c r="BG39" s="1"/>
  <c r="BI7"/>
  <c r="BH39" s="1"/>
  <c r="AT8"/>
  <c r="AS40" s="1"/>
  <c r="AO8"/>
  <c r="AN40" s="1"/>
  <c r="AY40" s="1"/>
  <c r="AM8"/>
  <c r="AB40"/>
  <c r="AD40" s="1"/>
  <c r="U9"/>
  <c r="Y9"/>
  <c r="X41" s="1"/>
  <c r="Z9"/>
  <c r="Y41" s="1"/>
  <c r="Y49" s="1"/>
  <c r="W9"/>
  <c r="V41" s="1"/>
  <c r="AG41" s="1"/>
  <c r="AA9"/>
  <c r="Z41" s="1"/>
  <c r="Z49" s="1"/>
  <c r="V9"/>
  <c r="AB9"/>
  <c r="AA41" s="1"/>
  <c r="AA49" s="1"/>
  <c r="AE39"/>
  <c r="V10" l="1"/>
  <c r="AR9"/>
  <c r="AQ41" s="1"/>
  <c r="AN9"/>
  <c r="AP9"/>
  <c r="AO41" s="1"/>
  <c r="AS9"/>
  <c r="AR41" s="1"/>
  <c r="AR49" s="1"/>
  <c r="AT9"/>
  <c r="AS41" s="1"/>
  <c r="AS49" s="1"/>
  <c r="AH39"/>
  <c r="AQ9"/>
  <c r="AP41" s="1"/>
  <c r="AZ32" s="1"/>
  <c r="AP47" s="1"/>
  <c r="AH32"/>
  <c r="X48" s="1"/>
  <c r="AF40"/>
  <c r="AH40" s="1"/>
  <c r="AM9"/>
  <c r="AL10"/>
  <c r="AT10" s="1"/>
  <c r="AS42" s="1"/>
  <c r="AS50" s="1"/>
  <c r="DN39"/>
  <c r="DO39"/>
  <c r="DL8"/>
  <c r="DK40" s="1"/>
  <c r="DM8"/>
  <c r="DL40" s="1"/>
  <c r="DN8"/>
  <c r="DM40" s="1"/>
  <c r="DJ8"/>
  <c r="DI40" s="1"/>
  <c r="DI8"/>
  <c r="DH40" s="1"/>
  <c r="DK8"/>
  <c r="DJ40" s="1"/>
  <c r="DF9"/>
  <c r="DH8"/>
  <c r="DG8"/>
  <c r="DS39"/>
  <c r="AU40"/>
  <c r="AV40" s="1"/>
  <c r="CT8"/>
  <c r="CS40" s="1"/>
  <c r="CQ8"/>
  <c r="CP40" s="1"/>
  <c r="CU8"/>
  <c r="CT40" s="1"/>
  <c r="CV8"/>
  <c r="CU40" s="1"/>
  <c r="CN9"/>
  <c r="CO8"/>
  <c r="CP8"/>
  <c r="CR8"/>
  <c r="CQ40" s="1"/>
  <c r="CS8"/>
  <c r="CR40" s="1"/>
  <c r="CV39"/>
  <c r="CW39"/>
  <c r="AW39"/>
  <c r="AX39" s="1"/>
  <c r="DA39"/>
  <c r="CB8"/>
  <c r="CA40" s="1"/>
  <c r="BV9"/>
  <c r="CC8"/>
  <c r="CB40" s="1"/>
  <c r="BW8"/>
  <c r="CD8"/>
  <c r="CC40" s="1"/>
  <c r="BZ8"/>
  <c r="BY40" s="1"/>
  <c r="BX8"/>
  <c r="BY8"/>
  <c r="BX40" s="1"/>
  <c r="CA8"/>
  <c r="BZ40" s="1"/>
  <c r="U10"/>
  <c r="Z10"/>
  <c r="Y42" s="1"/>
  <c r="Y50" s="1"/>
  <c r="CD39"/>
  <c r="T11"/>
  <c r="Y11" s="1"/>
  <c r="X67" s="1"/>
  <c r="X10"/>
  <c r="W42" s="1"/>
  <c r="AE40"/>
  <c r="CE39"/>
  <c r="CI39"/>
  <c r="AC49"/>
  <c r="AB10"/>
  <c r="AA42" s="1"/>
  <c r="AA50" s="1"/>
  <c r="AA10"/>
  <c r="Z42" s="1"/>
  <c r="Z50" s="1"/>
  <c r="Y10"/>
  <c r="X42" s="1"/>
  <c r="X50" s="1"/>
  <c r="BL39"/>
  <c r="BJ8"/>
  <c r="BI40" s="1"/>
  <c r="BK8"/>
  <c r="BJ40" s="1"/>
  <c r="BD9"/>
  <c r="BL8"/>
  <c r="BK40" s="1"/>
  <c r="BE8"/>
  <c r="BI8"/>
  <c r="BH40" s="1"/>
  <c r="BF8"/>
  <c r="BG8"/>
  <c r="BF40" s="1"/>
  <c r="BH8"/>
  <c r="BG40" s="1"/>
  <c r="BM39"/>
  <c r="BQ39"/>
  <c r="X49"/>
  <c r="AB49" s="1"/>
  <c r="AB41"/>
  <c r="AC41"/>
  <c r="AT41"/>
  <c r="AG42"/>
  <c r="AY41"/>
  <c r="X47" l="1"/>
  <c r="AU41"/>
  <c r="AV41" s="1"/>
  <c r="AQ49"/>
  <c r="AU49" s="1"/>
  <c r="AP49"/>
  <c r="AT49" s="1"/>
  <c r="AQ10"/>
  <c r="AP42" s="1"/>
  <c r="AP50" s="1"/>
  <c r="DP39"/>
  <c r="AN10"/>
  <c r="AO10"/>
  <c r="AN42" s="1"/>
  <c r="AZ33" s="1"/>
  <c r="AN50" s="1"/>
  <c r="AY50" s="1"/>
  <c r="AA47"/>
  <c r="AP10"/>
  <c r="AO42" s="1"/>
  <c r="AZ34" s="1"/>
  <c r="AL11"/>
  <c r="AO11" s="1"/>
  <c r="AN67" s="1"/>
  <c r="AZ39"/>
  <c r="BA39"/>
  <c r="Y47"/>
  <c r="Y48"/>
  <c r="Z48"/>
  <c r="AB48" s="1"/>
  <c r="Z47"/>
  <c r="AE49"/>
  <c r="AH33"/>
  <c r="V48" s="1"/>
  <c r="AG48" s="1"/>
  <c r="V56" s="1"/>
  <c r="AA48"/>
  <c r="AX40"/>
  <c r="BA40" s="1"/>
  <c r="AM10"/>
  <c r="AI40"/>
  <c r="AW40"/>
  <c r="AR10"/>
  <c r="AQ42" s="1"/>
  <c r="AU42" s="1"/>
  <c r="AS10"/>
  <c r="AR42" s="1"/>
  <c r="AR50" s="1"/>
  <c r="BN39"/>
  <c r="CY39"/>
  <c r="T12"/>
  <c r="X12" s="1"/>
  <c r="W68" s="1"/>
  <c r="V11"/>
  <c r="AB11"/>
  <c r="AA67" s="1"/>
  <c r="DK9"/>
  <c r="DJ41" s="1"/>
  <c r="DM9"/>
  <c r="DL41" s="1"/>
  <c r="DL49" s="1"/>
  <c r="DL9"/>
  <c r="DK41" s="1"/>
  <c r="DI9"/>
  <c r="DH41" s="1"/>
  <c r="DJ9"/>
  <c r="DI41" s="1"/>
  <c r="DF10"/>
  <c r="DH9"/>
  <c r="DN9"/>
  <c r="DM41" s="1"/>
  <c r="DM49" s="1"/>
  <c r="DG9"/>
  <c r="DS40"/>
  <c r="DQ39"/>
  <c r="DO40"/>
  <c r="DN40"/>
  <c r="AC50"/>
  <c r="DA40"/>
  <c r="CV40"/>
  <c r="AC42"/>
  <c r="CG39"/>
  <c r="CW40"/>
  <c r="W11"/>
  <c r="V67" s="1"/>
  <c r="AG67" s="1"/>
  <c r="Z11"/>
  <c r="Y67" s="1"/>
  <c r="U11"/>
  <c r="CX39"/>
  <c r="CS9"/>
  <c r="CR41" s="1"/>
  <c r="DB32" s="1"/>
  <c r="CR48" s="1"/>
  <c r="CT9"/>
  <c r="CS41" s="1"/>
  <c r="CN10"/>
  <c r="CU9"/>
  <c r="CT41" s="1"/>
  <c r="CT49" s="1"/>
  <c r="CO9"/>
  <c r="CP9"/>
  <c r="CV9"/>
  <c r="CU41" s="1"/>
  <c r="CU49" s="1"/>
  <c r="CQ9"/>
  <c r="CP41" s="1"/>
  <c r="CR9"/>
  <c r="CQ41" s="1"/>
  <c r="AA11"/>
  <c r="Z67" s="1"/>
  <c r="AB67" s="1"/>
  <c r="X11"/>
  <c r="W67" s="1"/>
  <c r="CA9"/>
  <c r="BZ41" s="1"/>
  <c r="CB9"/>
  <c r="CA41" s="1"/>
  <c r="CC9"/>
  <c r="CB41" s="1"/>
  <c r="CB49" s="1"/>
  <c r="CD9"/>
  <c r="CC41" s="1"/>
  <c r="CC49" s="1"/>
  <c r="BY9"/>
  <c r="BX41" s="1"/>
  <c r="BZ9"/>
  <c r="BY41" s="1"/>
  <c r="BX9"/>
  <c r="BV10"/>
  <c r="BW9"/>
  <c r="AQ48"/>
  <c r="CE40"/>
  <c r="AH34"/>
  <c r="W47" s="1"/>
  <c r="AS47"/>
  <c r="AR48"/>
  <c r="AQ47"/>
  <c r="AB42"/>
  <c r="AB50"/>
  <c r="AD41"/>
  <c r="CF39"/>
  <c r="CH39" s="1"/>
  <c r="CD40"/>
  <c r="CI40"/>
  <c r="AR47"/>
  <c r="AT47" s="1"/>
  <c r="BQ40"/>
  <c r="BM40"/>
  <c r="AP48"/>
  <c r="AS48"/>
  <c r="BO39"/>
  <c r="BI9"/>
  <c r="BH41" s="1"/>
  <c r="BR32" s="1"/>
  <c r="BJ9"/>
  <c r="BI41" s="1"/>
  <c r="BD10"/>
  <c r="BK9"/>
  <c r="BJ41" s="1"/>
  <c r="BJ49" s="1"/>
  <c r="BE9"/>
  <c r="BH9"/>
  <c r="BG41" s="1"/>
  <c r="BL9"/>
  <c r="BK41" s="1"/>
  <c r="BK49" s="1"/>
  <c r="BG9"/>
  <c r="BF41" s="1"/>
  <c r="BF9"/>
  <c r="BL40"/>
  <c r="AD49"/>
  <c r="AF49" s="1"/>
  <c r="AE41"/>
  <c r="AB47" l="1"/>
  <c r="AW41"/>
  <c r="AV49"/>
  <c r="AX49" s="1"/>
  <c r="AT11"/>
  <c r="AS67" s="1"/>
  <c r="AL12"/>
  <c r="AM12" s="1"/>
  <c r="AQ11"/>
  <c r="AP67" s="1"/>
  <c r="AW49"/>
  <c r="V50"/>
  <c r="AG50" s="1"/>
  <c r="AR11"/>
  <c r="AQ67" s="1"/>
  <c r="AP11"/>
  <c r="AO67" s="1"/>
  <c r="DR39"/>
  <c r="DT39" s="1"/>
  <c r="AQ50"/>
  <c r="AU50" s="1"/>
  <c r="AC67"/>
  <c r="AE67" s="1"/>
  <c r="AC48"/>
  <c r="AE48" s="1"/>
  <c r="AT48"/>
  <c r="AY42"/>
  <c r="AN11"/>
  <c r="AG43"/>
  <c r="AG51" s="1"/>
  <c r="AG52" s="1"/>
  <c r="V57" s="1"/>
  <c r="AS11"/>
  <c r="AR67" s="1"/>
  <c r="V49"/>
  <c r="AG49" s="1"/>
  <c r="AM11"/>
  <c r="AT42"/>
  <c r="AV42" s="1"/>
  <c r="AC47"/>
  <c r="V47"/>
  <c r="AG47" s="1"/>
  <c r="V55" s="1"/>
  <c r="AT50"/>
  <c r="CJ32"/>
  <c r="CA48" s="1"/>
  <c r="CZ39"/>
  <c r="DB39" s="1"/>
  <c r="AZ40"/>
  <c r="AZ43" s="1"/>
  <c r="AZ51" s="1"/>
  <c r="AZ52" s="1"/>
  <c r="AO57" s="1"/>
  <c r="AX41"/>
  <c r="AZ41" s="1"/>
  <c r="BA43"/>
  <c r="BA51" s="1"/>
  <c r="BA52" s="1"/>
  <c r="AP57" s="1"/>
  <c r="AF41"/>
  <c r="AH41" s="1"/>
  <c r="BP39"/>
  <c r="BR39" s="1"/>
  <c r="AU47"/>
  <c r="AW47" s="1"/>
  <c r="V12"/>
  <c r="U12"/>
  <c r="AB12"/>
  <c r="AA68" s="1"/>
  <c r="AE50"/>
  <c r="DQ40"/>
  <c r="Z12"/>
  <c r="Y68" s="1"/>
  <c r="Y12"/>
  <c r="X68" s="1"/>
  <c r="W12"/>
  <c r="V68" s="1"/>
  <c r="AG68" s="1"/>
  <c r="AA12"/>
  <c r="Z68" s="1"/>
  <c r="AH43"/>
  <c r="AH51" s="1"/>
  <c r="AH52" s="1"/>
  <c r="W57" s="1"/>
  <c r="T13"/>
  <c r="AB13" s="1"/>
  <c r="AA69" s="1"/>
  <c r="AA77" s="1"/>
  <c r="DK49"/>
  <c r="DO49" s="1"/>
  <c r="DO41"/>
  <c r="AD42"/>
  <c r="DP40"/>
  <c r="DJ49"/>
  <c r="DN49" s="1"/>
  <c r="DN41"/>
  <c r="DT32"/>
  <c r="DS41"/>
  <c r="DJ10"/>
  <c r="DI42" s="1"/>
  <c r="DL10"/>
  <c r="DK42" s="1"/>
  <c r="DK10"/>
  <c r="DJ42" s="1"/>
  <c r="DH10"/>
  <c r="DG10"/>
  <c r="DI10"/>
  <c r="DH42" s="1"/>
  <c r="DM10"/>
  <c r="DL42" s="1"/>
  <c r="DL50" s="1"/>
  <c r="DN10"/>
  <c r="DM42" s="1"/>
  <c r="DM50" s="1"/>
  <c r="DF11"/>
  <c r="BI48"/>
  <c r="BJ48"/>
  <c r="W49"/>
  <c r="AH49" s="1"/>
  <c r="W50"/>
  <c r="CY40"/>
  <c r="W48"/>
  <c r="DA41"/>
  <c r="AD50"/>
  <c r="AE42"/>
  <c r="BI47"/>
  <c r="BJ47"/>
  <c r="CG40"/>
  <c r="CS48"/>
  <c r="CX40"/>
  <c r="CV41"/>
  <c r="CR49"/>
  <c r="CV49" s="1"/>
  <c r="CT48"/>
  <c r="CV48" s="1"/>
  <c r="CS49"/>
  <c r="CW49" s="1"/>
  <c r="CW41"/>
  <c r="CS47"/>
  <c r="CR47"/>
  <c r="CU47"/>
  <c r="CT47"/>
  <c r="CR10"/>
  <c r="CQ42" s="1"/>
  <c r="CV10"/>
  <c r="CU42" s="1"/>
  <c r="CU50" s="1"/>
  <c r="CS10"/>
  <c r="CR42" s="1"/>
  <c r="CT10"/>
  <c r="CS42" s="1"/>
  <c r="CU10"/>
  <c r="CT42" s="1"/>
  <c r="CT50" s="1"/>
  <c r="CO10"/>
  <c r="CP10"/>
  <c r="CQ10"/>
  <c r="CP42" s="1"/>
  <c r="CN11"/>
  <c r="CU48"/>
  <c r="AO49"/>
  <c r="BZ49"/>
  <c r="CD49" s="1"/>
  <c r="CD41"/>
  <c r="AO50"/>
  <c r="CK39"/>
  <c r="CJ39"/>
  <c r="BZ10"/>
  <c r="BY42" s="1"/>
  <c r="CA10"/>
  <c r="BZ42" s="1"/>
  <c r="CC10"/>
  <c r="CB42" s="1"/>
  <c r="CB50" s="1"/>
  <c r="CB10"/>
  <c r="CA42" s="1"/>
  <c r="BX10"/>
  <c r="CD10"/>
  <c r="CC42" s="1"/>
  <c r="CC50" s="1"/>
  <c r="BW10"/>
  <c r="BY10"/>
  <c r="BX42" s="1"/>
  <c r="BV11"/>
  <c r="AO48"/>
  <c r="BN40"/>
  <c r="AU48"/>
  <c r="CA49"/>
  <c r="CE49" s="1"/>
  <c r="CE41"/>
  <c r="CI41"/>
  <c r="CF40"/>
  <c r="CH40" s="1"/>
  <c r="AO47"/>
  <c r="BH48"/>
  <c r="AI43"/>
  <c r="BI49"/>
  <c r="BM49" s="1"/>
  <c r="BM41"/>
  <c r="BQ41"/>
  <c r="BL41"/>
  <c r="BH49"/>
  <c r="BL49" s="1"/>
  <c r="BK47"/>
  <c r="BO40"/>
  <c r="BH10"/>
  <c r="BG42" s="1"/>
  <c r="BR34" s="1"/>
  <c r="BG47" s="1"/>
  <c r="BL10"/>
  <c r="BK42" s="1"/>
  <c r="BK50" s="1"/>
  <c r="BI10"/>
  <c r="BH42" s="1"/>
  <c r="BJ10"/>
  <c r="BI42" s="1"/>
  <c r="BK10"/>
  <c r="BJ42" s="1"/>
  <c r="BJ50" s="1"/>
  <c r="BG10"/>
  <c r="BF42" s="1"/>
  <c r="BE10"/>
  <c r="BF10"/>
  <c r="BD11"/>
  <c r="BH47"/>
  <c r="BK48"/>
  <c r="AY67"/>
  <c r="AN47"/>
  <c r="AY47" s="1"/>
  <c r="AN55" s="1"/>
  <c r="AN49"/>
  <c r="AY49" s="1"/>
  <c r="AY43"/>
  <c r="AY51" s="1"/>
  <c r="AY52" s="1"/>
  <c r="AN57" s="1"/>
  <c r="AN48"/>
  <c r="AY48" s="1"/>
  <c r="AN56" s="1"/>
  <c r="AD47" l="1"/>
  <c r="AF47" s="1"/>
  <c r="AI47" s="1"/>
  <c r="X55" s="1"/>
  <c r="AR12"/>
  <c r="AQ68" s="1"/>
  <c r="AU68" s="1"/>
  <c r="AN12"/>
  <c r="AO12"/>
  <c r="AN68" s="1"/>
  <c r="AY68" s="1"/>
  <c r="AL13"/>
  <c r="AQ13" s="1"/>
  <c r="AP69" s="1"/>
  <c r="AU67"/>
  <c r="AP12"/>
  <c r="AO68" s="1"/>
  <c r="AT12"/>
  <c r="AS68" s="1"/>
  <c r="AQ12"/>
  <c r="AP68" s="1"/>
  <c r="AS12"/>
  <c r="AR68" s="1"/>
  <c r="AT67"/>
  <c r="AW50"/>
  <c r="AG44"/>
  <c r="BA44"/>
  <c r="AD48"/>
  <c r="AF48" s="1"/>
  <c r="AH48" s="1"/>
  <c r="W56" s="1"/>
  <c r="DU39"/>
  <c r="AW42"/>
  <c r="AV50"/>
  <c r="AX50" s="1"/>
  <c r="BA50" s="1"/>
  <c r="CA47"/>
  <c r="AW48"/>
  <c r="AD67"/>
  <c r="AF67" s="1"/>
  <c r="AI67" s="1"/>
  <c r="DC39"/>
  <c r="BZ48"/>
  <c r="AI49"/>
  <c r="AE47"/>
  <c r="BA41"/>
  <c r="AH44"/>
  <c r="CJ34"/>
  <c r="BY49" s="1"/>
  <c r="CB48"/>
  <c r="AI41"/>
  <c r="V13"/>
  <c r="BZ47"/>
  <c r="BS39"/>
  <c r="CB47"/>
  <c r="CC48"/>
  <c r="CE48" s="1"/>
  <c r="AF50"/>
  <c r="AI50" s="1"/>
  <c r="CJ33"/>
  <c r="BX49" s="1"/>
  <c r="CI49" s="1"/>
  <c r="AF42"/>
  <c r="AH42" s="1"/>
  <c r="BP40"/>
  <c r="BR40" s="1"/>
  <c r="BR43" s="1"/>
  <c r="BR51" s="1"/>
  <c r="BR52" s="1"/>
  <c r="BG57" s="1"/>
  <c r="AZ49"/>
  <c r="CC47"/>
  <c r="X13"/>
  <c r="W69" s="1"/>
  <c r="DR40"/>
  <c r="DU40" s="1"/>
  <c r="AX42"/>
  <c r="AZ42" s="1"/>
  <c r="CZ40"/>
  <c r="DB40" s="1"/>
  <c r="AV47"/>
  <c r="AX47" s="1"/>
  <c r="AZ47" s="1"/>
  <c r="AO55" s="1"/>
  <c r="DT33"/>
  <c r="DH49" s="1"/>
  <c r="DS49" s="1"/>
  <c r="AB68"/>
  <c r="BM47"/>
  <c r="AC68"/>
  <c r="DQ49"/>
  <c r="CX49"/>
  <c r="AA13"/>
  <c r="Z69" s="1"/>
  <c r="Z77" s="1"/>
  <c r="Z13"/>
  <c r="Y69" s="1"/>
  <c r="AC69" s="1"/>
  <c r="DQ41"/>
  <c r="Y13"/>
  <c r="X69" s="1"/>
  <c r="X77" s="1"/>
  <c r="AR57"/>
  <c r="AT57" s="1"/>
  <c r="T14"/>
  <c r="Z14" s="1"/>
  <c r="Y70" s="1"/>
  <c r="BA49"/>
  <c r="U13"/>
  <c r="W13"/>
  <c r="V69" s="1"/>
  <c r="AG69" s="1"/>
  <c r="AV48"/>
  <c r="AX48" s="1"/>
  <c r="AZ48" s="1"/>
  <c r="AO56" s="1"/>
  <c r="AZ44"/>
  <c r="DI11"/>
  <c r="DH67" s="1"/>
  <c r="DJ11"/>
  <c r="DI67" s="1"/>
  <c r="DK11"/>
  <c r="DJ67" s="1"/>
  <c r="DG11"/>
  <c r="DN11"/>
  <c r="DM67" s="1"/>
  <c r="DL11"/>
  <c r="DK67" s="1"/>
  <c r="DH11"/>
  <c r="DM11"/>
  <c r="DL67" s="1"/>
  <c r="DF12"/>
  <c r="DK50"/>
  <c r="DO50" s="1"/>
  <c r="DO42"/>
  <c r="DP49"/>
  <c r="DS42"/>
  <c r="DT34"/>
  <c r="DI50" s="1"/>
  <c r="DP41"/>
  <c r="DN42"/>
  <c r="DJ50"/>
  <c r="DN50" s="1"/>
  <c r="DJ47"/>
  <c r="DM48"/>
  <c r="DL48"/>
  <c r="DK47"/>
  <c r="DK48"/>
  <c r="DM47"/>
  <c r="DJ48"/>
  <c r="DL47"/>
  <c r="BL48"/>
  <c r="BM48"/>
  <c r="CG41"/>
  <c r="CV47"/>
  <c r="CW48"/>
  <c r="CX48" s="1"/>
  <c r="BL47"/>
  <c r="BN49"/>
  <c r="CY41"/>
  <c r="CX41"/>
  <c r="CQ11"/>
  <c r="CP67" s="1"/>
  <c r="CV11"/>
  <c r="CU67" s="1"/>
  <c r="CR11"/>
  <c r="CQ67" s="1"/>
  <c r="CS11"/>
  <c r="CR67" s="1"/>
  <c r="CU11"/>
  <c r="CT67" s="1"/>
  <c r="CT11"/>
  <c r="CS67" s="1"/>
  <c r="CO11"/>
  <c r="CP11"/>
  <c r="CN12"/>
  <c r="CR50"/>
  <c r="CV50" s="1"/>
  <c r="CV42"/>
  <c r="DA42"/>
  <c r="CW42"/>
  <c r="CS50"/>
  <c r="CW50" s="1"/>
  <c r="CF49"/>
  <c r="CH49" s="1"/>
  <c r="CW47"/>
  <c r="DB33"/>
  <c r="CP50" s="1"/>
  <c r="DA50" s="1"/>
  <c r="CY49"/>
  <c r="DB34"/>
  <c r="AI51"/>
  <c r="AI52" s="1"/>
  <c r="X57" s="1"/>
  <c r="Z57" s="1"/>
  <c r="AB57" s="1"/>
  <c r="AI44"/>
  <c r="CI42"/>
  <c r="CA50"/>
  <c r="CE50" s="1"/>
  <c r="CE42"/>
  <c r="CF41"/>
  <c r="BY11"/>
  <c r="BX67" s="1"/>
  <c r="BZ11"/>
  <c r="BY67" s="1"/>
  <c r="CA11"/>
  <c r="BZ67" s="1"/>
  <c r="CB11"/>
  <c r="CA67" s="1"/>
  <c r="BW11"/>
  <c r="CD11"/>
  <c r="CC67" s="1"/>
  <c r="BX11"/>
  <c r="CC11"/>
  <c r="CB67" s="1"/>
  <c r="BV12"/>
  <c r="CD42"/>
  <c r="BZ50"/>
  <c r="CD50" s="1"/>
  <c r="CJ40"/>
  <c r="CK40"/>
  <c r="BO41"/>
  <c r="CG49"/>
  <c r="BL42"/>
  <c r="BH50"/>
  <c r="BL50" s="1"/>
  <c r="BM42"/>
  <c r="BI50"/>
  <c r="BM50" s="1"/>
  <c r="BG49"/>
  <c r="BN41"/>
  <c r="BQ42"/>
  <c r="BG11"/>
  <c r="BF67" s="1"/>
  <c r="BJ11"/>
  <c r="BI67" s="1"/>
  <c r="BH11"/>
  <c r="BG67" s="1"/>
  <c r="BL11"/>
  <c r="BK67" s="1"/>
  <c r="BI11"/>
  <c r="BH67" s="1"/>
  <c r="BK11"/>
  <c r="BJ67" s="1"/>
  <c r="BF11"/>
  <c r="BE11"/>
  <c r="BD12"/>
  <c r="BG50"/>
  <c r="BG48"/>
  <c r="BO49"/>
  <c r="BR33"/>
  <c r="AY44"/>
  <c r="AT68" l="1"/>
  <c r="AV68" s="1"/>
  <c r="AX68" s="1"/>
  <c r="BA68" s="1"/>
  <c r="AN13"/>
  <c r="AT13"/>
  <c r="AS69" s="1"/>
  <c r="AS77" s="1"/>
  <c r="AW67"/>
  <c r="AP13"/>
  <c r="AO69" s="1"/>
  <c r="AV67"/>
  <c r="AX67" s="1"/>
  <c r="AZ67" s="1"/>
  <c r="AS13"/>
  <c r="AR69" s="1"/>
  <c r="AR77" s="1"/>
  <c r="AM13"/>
  <c r="AL14"/>
  <c r="AN14" s="1"/>
  <c r="AR13"/>
  <c r="AQ69" s="1"/>
  <c r="AO13"/>
  <c r="AN69" s="1"/>
  <c r="AY69" s="1"/>
  <c r="CE47"/>
  <c r="BX47"/>
  <c r="CI47" s="1"/>
  <c r="BX55" s="1"/>
  <c r="AI48"/>
  <c r="X56" s="1"/>
  <c r="Z56" s="1"/>
  <c r="AB56" s="1"/>
  <c r="CD48"/>
  <c r="CG48" s="1"/>
  <c r="AI42"/>
  <c r="BS40"/>
  <c r="BS43" s="1"/>
  <c r="BS51" s="1"/>
  <c r="BS52" s="1"/>
  <c r="BH57" s="1"/>
  <c r="AZ50"/>
  <c r="BA48"/>
  <c r="AP56" s="1"/>
  <c r="AR56" s="1"/>
  <c r="AT56" s="1"/>
  <c r="AH67"/>
  <c r="DT40"/>
  <c r="DT43" s="1"/>
  <c r="DT51" s="1"/>
  <c r="DT52" s="1"/>
  <c r="DI57" s="1"/>
  <c r="AH47"/>
  <c r="W55" s="1"/>
  <c r="Z55" s="1"/>
  <c r="AB55" s="1"/>
  <c r="CD47"/>
  <c r="BY50"/>
  <c r="AH50"/>
  <c r="BX48"/>
  <c r="CI48" s="1"/>
  <c r="BX56" s="1"/>
  <c r="BA42"/>
  <c r="BY48"/>
  <c r="BX50"/>
  <c r="CI50" s="1"/>
  <c r="BY47"/>
  <c r="CI43"/>
  <c r="CI51" s="1"/>
  <c r="CI52" s="1"/>
  <c r="BX57" s="1"/>
  <c r="CZ41"/>
  <c r="DC41" s="1"/>
  <c r="DC40"/>
  <c r="DC43" s="1"/>
  <c r="DR41"/>
  <c r="DU41" s="1"/>
  <c r="CZ49"/>
  <c r="BP41"/>
  <c r="BR41" s="1"/>
  <c r="BP49"/>
  <c r="BR49" s="1"/>
  <c r="AD68"/>
  <c r="CH41"/>
  <c r="CK41" s="1"/>
  <c r="DR49"/>
  <c r="DH48"/>
  <c r="DS48" s="1"/>
  <c r="DH56" s="1"/>
  <c r="DQ42"/>
  <c r="BA47"/>
  <c r="AP55" s="1"/>
  <c r="AQ55" s="1"/>
  <c r="AS55" s="1"/>
  <c r="AE68"/>
  <c r="BN47"/>
  <c r="Y77"/>
  <c r="AC77" s="1"/>
  <c r="BO47"/>
  <c r="DS43"/>
  <c r="DS51" s="1"/>
  <c r="DS52" s="1"/>
  <c r="DH57" s="1"/>
  <c r="DH47"/>
  <c r="DS47" s="1"/>
  <c r="DH55" s="1"/>
  <c r="AB77"/>
  <c r="DH50"/>
  <c r="DS50" s="1"/>
  <c r="AB69"/>
  <c r="AD69" s="1"/>
  <c r="AH60"/>
  <c r="Z76" s="1"/>
  <c r="V14"/>
  <c r="U14"/>
  <c r="AB14"/>
  <c r="AA70" s="1"/>
  <c r="AA78" s="1"/>
  <c r="DU43"/>
  <c r="DU51" s="1"/>
  <c r="DU52" s="1"/>
  <c r="DJ57" s="1"/>
  <c r="Y14"/>
  <c r="X70" s="1"/>
  <c r="DO47"/>
  <c r="X14"/>
  <c r="W70" s="1"/>
  <c r="DP50"/>
  <c r="AA14"/>
  <c r="Z70" s="1"/>
  <c r="Z78" s="1"/>
  <c r="T15"/>
  <c r="U15" s="1"/>
  <c r="W14"/>
  <c r="V70" s="1"/>
  <c r="AG70" s="1"/>
  <c r="BN48"/>
  <c r="BP48" s="1"/>
  <c r="BS48" s="1"/>
  <c r="BH56" s="1"/>
  <c r="DH12"/>
  <c r="DJ12"/>
  <c r="DI68" s="1"/>
  <c r="DI12"/>
  <c r="DH68" s="1"/>
  <c r="DN12"/>
  <c r="DM68" s="1"/>
  <c r="DK12"/>
  <c r="DJ68" s="1"/>
  <c r="DG12"/>
  <c r="DM12"/>
  <c r="DL68" s="1"/>
  <c r="DL12"/>
  <c r="DK68" s="1"/>
  <c r="DF13"/>
  <c r="DS67"/>
  <c r="DN47"/>
  <c r="DP42"/>
  <c r="DR42" s="1"/>
  <c r="DQ50"/>
  <c r="DO67"/>
  <c r="CY42"/>
  <c r="DO48"/>
  <c r="DN67"/>
  <c r="BO48"/>
  <c r="DI47"/>
  <c r="DI49"/>
  <c r="CY48"/>
  <c r="CZ48" s="1"/>
  <c r="CF50"/>
  <c r="CH50" s="1"/>
  <c r="DN48"/>
  <c r="DI48"/>
  <c r="CY47"/>
  <c r="CX50"/>
  <c r="CG42"/>
  <c r="CQ47"/>
  <c r="CQ49"/>
  <c r="CP12"/>
  <c r="CQ12"/>
  <c r="CP68" s="1"/>
  <c r="CR12"/>
  <c r="CQ68" s="1"/>
  <c r="CS12"/>
  <c r="CR68" s="1"/>
  <c r="CT12"/>
  <c r="CS68" s="1"/>
  <c r="CU12"/>
  <c r="CT68" s="1"/>
  <c r="CO12"/>
  <c r="CV12"/>
  <c r="CU68" s="1"/>
  <c r="CN13"/>
  <c r="DA67"/>
  <c r="CX42"/>
  <c r="CX47"/>
  <c r="CQ50"/>
  <c r="CV67"/>
  <c r="CW67"/>
  <c r="CY50"/>
  <c r="DB43"/>
  <c r="DA43"/>
  <c r="DA51" s="1"/>
  <c r="DA52" s="1"/>
  <c r="CP57" s="1"/>
  <c r="CP49"/>
  <c r="DA49" s="1"/>
  <c r="CP47"/>
  <c r="DA47" s="1"/>
  <c r="CP55" s="1"/>
  <c r="CQ48"/>
  <c r="CP48"/>
  <c r="DA48" s="1"/>
  <c r="CP56" s="1"/>
  <c r="CG50"/>
  <c r="CK43"/>
  <c r="CK51" s="1"/>
  <c r="CK52" s="1"/>
  <c r="BZ57" s="1"/>
  <c r="CJ43"/>
  <c r="CJ51" s="1"/>
  <c r="CJ52" s="1"/>
  <c r="BY57" s="1"/>
  <c r="CJ49"/>
  <c r="CK49"/>
  <c r="BX12"/>
  <c r="CA12"/>
  <c r="BZ68" s="1"/>
  <c r="BY12"/>
  <c r="BX68" s="1"/>
  <c r="BZ12"/>
  <c r="BY68" s="1"/>
  <c r="CD12"/>
  <c r="CC68" s="1"/>
  <c r="BW12"/>
  <c r="CC12"/>
  <c r="CB68" s="1"/>
  <c r="CB12"/>
  <c r="CA68" s="1"/>
  <c r="BV13"/>
  <c r="CI67"/>
  <c r="BN42"/>
  <c r="CD67"/>
  <c r="CE67"/>
  <c r="BN50"/>
  <c r="CF42"/>
  <c r="BM67"/>
  <c r="BQ43"/>
  <c r="BQ51" s="1"/>
  <c r="BQ52" s="1"/>
  <c r="BF57" s="1"/>
  <c r="BF49"/>
  <c r="BQ49" s="1"/>
  <c r="BF47"/>
  <c r="BQ47" s="1"/>
  <c r="BF55" s="1"/>
  <c r="BO42"/>
  <c r="BO50"/>
  <c r="BL67"/>
  <c r="BF50"/>
  <c r="BQ50" s="1"/>
  <c r="BR44"/>
  <c r="BF48"/>
  <c r="BQ48" s="1"/>
  <c r="BF56" s="1"/>
  <c r="BF12"/>
  <c r="BK12"/>
  <c r="BJ68" s="1"/>
  <c r="BG12"/>
  <c r="BF68" s="1"/>
  <c r="BI12"/>
  <c r="BH68" s="1"/>
  <c r="BH12"/>
  <c r="BG68" s="1"/>
  <c r="BE12"/>
  <c r="BJ12"/>
  <c r="BI68" s="1"/>
  <c r="BL12"/>
  <c r="BK68" s="1"/>
  <c r="BD13"/>
  <c r="BQ67"/>
  <c r="AP77"/>
  <c r="AT77" s="1"/>
  <c r="AZ60"/>
  <c r="Y78"/>
  <c r="AS14" l="1"/>
  <c r="AR70" s="1"/>
  <c r="AR78" s="1"/>
  <c r="AL15"/>
  <c r="AL16" s="1"/>
  <c r="AR14"/>
  <c r="AQ70" s="1"/>
  <c r="AQ78" s="1"/>
  <c r="AO14"/>
  <c r="AN70" s="1"/>
  <c r="AZ61" s="1"/>
  <c r="AN75" s="1"/>
  <c r="AY75" s="1"/>
  <c r="AN83" s="1"/>
  <c r="AW68"/>
  <c r="AT69"/>
  <c r="AQ56"/>
  <c r="AS56" s="1"/>
  <c r="BA67"/>
  <c r="AU69"/>
  <c r="AP14"/>
  <c r="AO70" s="1"/>
  <c r="AZ62" s="1"/>
  <c r="AO75" s="1"/>
  <c r="AQ14"/>
  <c r="AP70" s="1"/>
  <c r="AT14"/>
  <c r="AS70" s="1"/>
  <c r="AS78" s="1"/>
  <c r="AM14"/>
  <c r="AQ77"/>
  <c r="AU77" s="1"/>
  <c r="AV77" s="1"/>
  <c r="AX77" s="1"/>
  <c r="CF47"/>
  <c r="CH47" s="1"/>
  <c r="Y56"/>
  <c r="AA56" s="1"/>
  <c r="CF48"/>
  <c r="CH48" s="1"/>
  <c r="CK48" s="1"/>
  <c r="BZ56" s="1"/>
  <c r="AC78"/>
  <c r="CK50"/>
  <c r="BS44"/>
  <c r="CI44"/>
  <c r="BS49"/>
  <c r="CG47"/>
  <c r="BS41"/>
  <c r="Y55"/>
  <c r="AA55" s="1"/>
  <c r="DB41"/>
  <c r="BP50"/>
  <c r="BR50" s="1"/>
  <c r="CZ47"/>
  <c r="DB47" s="1"/>
  <c r="CQ55" s="1"/>
  <c r="BR48"/>
  <c r="BG56" s="1"/>
  <c r="BJ56" s="1"/>
  <c r="BL56" s="1"/>
  <c r="DT41"/>
  <c r="DR50"/>
  <c r="DU50" s="1"/>
  <c r="AE77"/>
  <c r="CJ41"/>
  <c r="CH42"/>
  <c r="CK42" s="1"/>
  <c r="AF68"/>
  <c r="BP42"/>
  <c r="BS42" s="1"/>
  <c r="CZ42"/>
  <c r="DB42" s="1"/>
  <c r="CZ50"/>
  <c r="DB50" s="1"/>
  <c r="BP47"/>
  <c r="AR55"/>
  <c r="AT55" s="1"/>
  <c r="DA44"/>
  <c r="CJ50"/>
  <c r="DU44"/>
  <c r="Z15"/>
  <c r="Y95" s="1"/>
  <c r="AB15"/>
  <c r="AA95" s="1"/>
  <c r="X15"/>
  <c r="W95" s="1"/>
  <c r="Y76"/>
  <c r="AD77"/>
  <c r="AB70"/>
  <c r="DS44"/>
  <c r="DQ47"/>
  <c r="AC70"/>
  <c r="X75"/>
  <c r="CF67"/>
  <c r="DL57"/>
  <c r="DN57" s="1"/>
  <c r="AA75"/>
  <c r="DP48"/>
  <c r="X78"/>
  <c r="AB78" s="1"/>
  <c r="Z75"/>
  <c r="AE69"/>
  <c r="AF69" s="1"/>
  <c r="AA76"/>
  <c r="X76"/>
  <c r="AB76" s="1"/>
  <c r="DT44"/>
  <c r="AH62"/>
  <c r="W75" s="1"/>
  <c r="Y75"/>
  <c r="W15"/>
  <c r="V95" s="1"/>
  <c r="AH61"/>
  <c r="V76" s="1"/>
  <c r="AG76" s="1"/>
  <c r="V84" s="1"/>
  <c r="DQ67"/>
  <c r="T16"/>
  <c r="AB16" s="1"/>
  <c r="AA96" s="1"/>
  <c r="Y15"/>
  <c r="X95" s="1"/>
  <c r="AA15"/>
  <c r="Z95" s="1"/>
  <c r="V15"/>
  <c r="BJ57"/>
  <c r="BL57" s="1"/>
  <c r="CX67"/>
  <c r="CZ67" s="1"/>
  <c r="DB67" s="1"/>
  <c r="DP47"/>
  <c r="DO68"/>
  <c r="DG13"/>
  <c r="DH13"/>
  <c r="DI13"/>
  <c r="DH69" s="1"/>
  <c r="DM13"/>
  <c r="DL69" s="1"/>
  <c r="DL77" s="1"/>
  <c r="DL13"/>
  <c r="DK69" s="1"/>
  <c r="DK13"/>
  <c r="DJ69" s="1"/>
  <c r="DN13"/>
  <c r="DM69" s="1"/>
  <c r="DM77" s="1"/>
  <c r="DJ13"/>
  <c r="DI69" s="1"/>
  <c r="DF14"/>
  <c r="DQ48"/>
  <c r="DN68"/>
  <c r="BQ44"/>
  <c r="DP67"/>
  <c r="DR67" s="1"/>
  <c r="DT49"/>
  <c r="DU49"/>
  <c r="DU42"/>
  <c r="DT42"/>
  <c r="DS68"/>
  <c r="CV68"/>
  <c r="DC48"/>
  <c r="CR56" s="1"/>
  <c r="DB48"/>
  <c r="CQ56" s="1"/>
  <c r="CO13"/>
  <c r="CP13"/>
  <c r="CS13"/>
  <c r="CR69" s="1"/>
  <c r="CQ13"/>
  <c r="CP69" s="1"/>
  <c r="CT13"/>
  <c r="CS69" s="1"/>
  <c r="CR13"/>
  <c r="CQ69" s="1"/>
  <c r="CV13"/>
  <c r="CU69" s="1"/>
  <c r="CU77" s="1"/>
  <c r="CU13"/>
  <c r="CT69" s="1"/>
  <c r="CT77" s="1"/>
  <c r="CN14"/>
  <c r="CW68"/>
  <c r="DB51"/>
  <c r="DB52" s="1"/>
  <c r="CQ57" s="1"/>
  <c r="DB44"/>
  <c r="DC51"/>
  <c r="DC52" s="1"/>
  <c r="CR57" s="1"/>
  <c r="DC44"/>
  <c r="DA68"/>
  <c r="DB49"/>
  <c r="DC49"/>
  <c r="BO67"/>
  <c r="CB57"/>
  <c r="CD57" s="1"/>
  <c r="CK44"/>
  <c r="CY67"/>
  <c r="BW13"/>
  <c r="BX13"/>
  <c r="BZ13"/>
  <c r="BY69" s="1"/>
  <c r="BY13"/>
  <c r="BX69" s="1"/>
  <c r="CC13"/>
  <c r="CB69" s="1"/>
  <c r="CB77" s="1"/>
  <c r="CB13"/>
  <c r="CA69" s="1"/>
  <c r="CA13"/>
  <c r="BZ69" s="1"/>
  <c r="CD13"/>
  <c r="CC69" s="1"/>
  <c r="CC77" s="1"/>
  <c r="BV14"/>
  <c r="CJ44"/>
  <c r="CD68"/>
  <c r="CG67"/>
  <c r="CE68"/>
  <c r="CI68"/>
  <c r="BQ68"/>
  <c r="BL68"/>
  <c r="BM68"/>
  <c r="BE13"/>
  <c r="BF13"/>
  <c r="BI13"/>
  <c r="BH69" s="1"/>
  <c r="BG13"/>
  <c r="BF69" s="1"/>
  <c r="BL13"/>
  <c r="BK69" s="1"/>
  <c r="BK77" s="1"/>
  <c r="BH13"/>
  <c r="BG69" s="1"/>
  <c r="BJ13"/>
  <c r="BI69" s="1"/>
  <c r="BK13"/>
  <c r="BJ69" s="1"/>
  <c r="BJ77" s="1"/>
  <c r="BD14"/>
  <c r="BN67"/>
  <c r="BP67" s="1"/>
  <c r="AZ68"/>
  <c r="AQ75"/>
  <c r="AS75"/>
  <c r="AR75"/>
  <c r="AS76"/>
  <c r="AR76"/>
  <c r="AQ76"/>
  <c r="AP76"/>
  <c r="AP75"/>
  <c r="AT70" l="1"/>
  <c r="AN15"/>
  <c r="AO15"/>
  <c r="AN95" s="1"/>
  <c r="AY95" s="1"/>
  <c r="AP15"/>
  <c r="AO95" s="1"/>
  <c r="AQ15"/>
  <c r="AP95" s="1"/>
  <c r="AT15"/>
  <c r="AS95" s="1"/>
  <c r="AS15"/>
  <c r="AR95" s="1"/>
  <c r="AM15"/>
  <c r="AR15"/>
  <c r="AQ95" s="1"/>
  <c r="AU95" s="1"/>
  <c r="AU70"/>
  <c r="AY70"/>
  <c r="AU78"/>
  <c r="AW69"/>
  <c r="AV69"/>
  <c r="AX69" s="1"/>
  <c r="BA69" s="1"/>
  <c r="AW77"/>
  <c r="DC50"/>
  <c r="AP78"/>
  <c r="AT78" s="1"/>
  <c r="BS50"/>
  <c r="CK47"/>
  <c r="BZ55" s="1"/>
  <c r="CJ47"/>
  <c r="BY55" s="1"/>
  <c r="AB95"/>
  <c r="AG95"/>
  <c r="AC95"/>
  <c r="W16"/>
  <c r="V96" s="1"/>
  <c r="AE78"/>
  <c r="CJ48"/>
  <c r="BY56" s="1"/>
  <c r="CA56" s="1"/>
  <c r="CC56" s="1"/>
  <c r="CJ42"/>
  <c r="DC47"/>
  <c r="CR55" s="1"/>
  <c r="CT55" s="1"/>
  <c r="CV55" s="1"/>
  <c r="AI69"/>
  <c r="AH69"/>
  <c r="BS47"/>
  <c r="BH55" s="1"/>
  <c r="BR47"/>
  <c r="BG55" s="1"/>
  <c r="DC42"/>
  <c r="CH67"/>
  <c r="CJ67" s="1"/>
  <c r="AH68"/>
  <c r="AH71" s="1"/>
  <c r="AH79" s="1"/>
  <c r="AH80" s="1"/>
  <c r="W85" s="1"/>
  <c r="AI68"/>
  <c r="AI71" s="1"/>
  <c r="AI79" s="1"/>
  <c r="AI80" s="1"/>
  <c r="X85" s="1"/>
  <c r="BI56"/>
  <c r="BK56" s="1"/>
  <c r="AF77"/>
  <c r="DR47"/>
  <c r="DT47" s="1"/>
  <c r="DI55" s="1"/>
  <c r="DT50"/>
  <c r="AO77"/>
  <c r="AZ77" s="1"/>
  <c r="BA71"/>
  <c r="BA79" s="1"/>
  <c r="BA80" s="1"/>
  <c r="AP85" s="1"/>
  <c r="BR42"/>
  <c r="DB60"/>
  <c r="CS75" s="1"/>
  <c r="DR48"/>
  <c r="DT48" s="1"/>
  <c r="DI56" s="1"/>
  <c r="AO76"/>
  <c r="AC76"/>
  <c r="AD76" s="1"/>
  <c r="AO78"/>
  <c r="V78"/>
  <c r="AG78" s="1"/>
  <c r="AC75"/>
  <c r="AE70"/>
  <c r="Z16"/>
  <c r="Y96" s="1"/>
  <c r="AB75"/>
  <c r="AD70"/>
  <c r="AD78"/>
  <c r="AF78" s="1"/>
  <c r="AG71"/>
  <c r="AG79" s="1"/>
  <c r="AG80" s="1"/>
  <c r="V85" s="1"/>
  <c r="DC67"/>
  <c r="DQ68"/>
  <c r="W77"/>
  <c r="CT57"/>
  <c r="CV57" s="1"/>
  <c r="W76"/>
  <c r="V75"/>
  <c r="AG75" s="1"/>
  <c r="V83" s="1"/>
  <c r="W78"/>
  <c r="V77"/>
  <c r="AG77" s="1"/>
  <c r="Y16"/>
  <c r="X96" s="1"/>
  <c r="X16"/>
  <c r="W96" s="1"/>
  <c r="V16"/>
  <c r="T17"/>
  <c r="W17" s="1"/>
  <c r="V97" s="1"/>
  <c r="U16"/>
  <c r="AA16"/>
  <c r="Z96" s="1"/>
  <c r="CF68"/>
  <c r="CH68" s="1"/>
  <c r="CJ68" s="1"/>
  <c r="DN69"/>
  <c r="DJ77"/>
  <c r="DN77" s="1"/>
  <c r="DT60"/>
  <c r="CT56"/>
  <c r="CV56" s="1"/>
  <c r="DS69"/>
  <c r="DU67"/>
  <c r="DT67"/>
  <c r="DN14"/>
  <c r="DM70" s="1"/>
  <c r="DM78" s="1"/>
  <c r="DH14"/>
  <c r="DG14"/>
  <c r="DL14"/>
  <c r="DK70" s="1"/>
  <c r="DI14"/>
  <c r="DH70" s="1"/>
  <c r="DM14"/>
  <c r="DL70" s="1"/>
  <c r="DL78" s="1"/>
  <c r="DJ14"/>
  <c r="DI70" s="1"/>
  <c r="DK14"/>
  <c r="DJ70" s="1"/>
  <c r="DF15"/>
  <c r="DP68"/>
  <c r="DO69"/>
  <c r="DK77"/>
  <c r="DO77" s="1"/>
  <c r="CS56"/>
  <c r="CU56" s="1"/>
  <c r="CX68"/>
  <c r="CZ68" s="1"/>
  <c r="CV69"/>
  <c r="CR77"/>
  <c r="CV77" s="1"/>
  <c r="CV14"/>
  <c r="CU70" s="1"/>
  <c r="CU78" s="1"/>
  <c r="CR14"/>
  <c r="CQ70" s="1"/>
  <c r="CO14"/>
  <c r="CS14"/>
  <c r="CR70" s="1"/>
  <c r="CP14"/>
  <c r="CQ14"/>
  <c r="CP70" s="1"/>
  <c r="CU14"/>
  <c r="CT70" s="1"/>
  <c r="CT78" s="1"/>
  <c r="CT14"/>
  <c r="CS70" s="1"/>
  <c r="CN15"/>
  <c r="CY68"/>
  <c r="DA69"/>
  <c r="CS77"/>
  <c r="CW77" s="1"/>
  <c r="CW69"/>
  <c r="CD69"/>
  <c r="BZ77"/>
  <c r="CD77" s="1"/>
  <c r="CJ60"/>
  <c r="CG68"/>
  <c r="CD14"/>
  <c r="CC70" s="1"/>
  <c r="CC78" s="1"/>
  <c r="BW14"/>
  <c r="BX14"/>
  <c r="BY14"/>
  <c r="BX70" s="1"/>
  <c r="CB14"/>
  <c r="CA70" s="1"/>
  <c r="BZ14"/>
  <c r="BY70" s="1"/>
  <c r="CA14"/>
  <c r="BZ70" s="1"/>
  <c r="CC14"/>
  <c r="CB70" s="1"/>
  <c r="CB78" s="1"/>
  <c r="BV15"/>
  <c r="CI69"/>
  <c r="CE69"/>
  <c r="CA77"/>
  <c r="CE77" s="1"/>
  <c r="BO68"/>
  <c r="BL69"/>
  <c r="BH77"/>
  <c r="BL77" s="1"/>
  <c r="BN68"/>
  <c r="BR67"/>
  <c r="BS67"/>
  <c r="BM69"/>
  <c r="BI77"/>
  <c r="BM77" s="1"/>
  <c r="BQ69"/>
  <c r="BL14"/>
  <c r="BK70" s="1"/>
  <c r="BK78" s="1"/>
  <c r="BE14"/>
  <c r="BI14"/>
  <c r="BH70" s="1"/>
  <c r="BF14"/>
  <c r="BG14"/>
  <c r="BF70" s="1"/>
  <c r="BH14"/>
  <c r="BG70" s="1"/>
  <c r="BK14"/>
  <c r="BJ70" s="1"/>
  <c r="BJ78" s="1"/>
  <c r="BJ14"/>
  <c r="BI70" s="1"/>
  <c r="BD15"/>
  <c r="BR60"/>
  <c r="AU75"/>
  <c r="AN78"/>
  <c r="AY78" s="1"/>
  <c r="AZ71"/>
  <c r="AZ79" s="1"/>
  <c r="AZ80" s="1"/>
  <c r="AO85" s="1"/>
  <c r="AN77"/>
  <c r="AY77" s="1"/>
  <c r="AY71"/>
  <c r="AY72" s="1"/>
  <c r="AN76"/>
  <c r="AY76" s="1"/>
  <c r="AN84" s="1"/>
  <c r="AN16"/>
  <c r="AM16"/>
  <c r="AT16"/>
  <c r="AS96" s="1"/>
  <c r="AO16"/>
  <c r="AN96" s="1"/>
  <c r="AP16"/>
  <c r="AO96" s="1"/>
  <c r="AL17"/>
  <c r="AQ16"/>
  <c r="AP96" s="1"/>
  <c r="AR16"/>
  <c r="AQ96" s="1"/>
  <c r="AS16"/>
  <c r="AR96" s="1"/>
  <c r="AU76"/>
  <c r="AT76"/>
  <c r="AT75"/>
  <c r="AV70" l="1"/>
  <c r="AX70" s="1"/>
  <c r="BA70" s="1"/>
  <c r="AW70"/>
  <c r="AT95"/>
  <c r="AV95" s="1"/>
  <c r="AX95" s="1"/>
  <c r="BA95" s="1"/>
  <c r="AW78"/>
  <c r="CB55"/>
  <c r="CD55" s="1"/>
  <c r="AV78"/>
  <c r="AX78" s="1"/>
  <c r="AZ78" s="1"/>
  <c r="AD95"/>
  <c r="AF95" s="1"/>
  <c r="AI95" s="1"/>
  <c r="CA55"/>
  <c r="CC55" s="1"/>
  <c r="AT96"/>
  <c r="AU96"/>
  <c r="AG96"/>
  <c r="AY96"/>
  <c r="AG97"/>
  <c r="AC96"/>
  <c r="AB96"/>
  <c r="AE95"/>
  <c r="AZ69"/>
  <c r="CB56"/>
  <c r="CD56" s="1"/>
  <c r="CK67"/>
  <c r="BA77"/>
  <c r="CR75"/>
  <c r="DT62"/>
  <c r="DI77" s="1"/>
  <c r="CS55"/>
  <c r="CU55" s="1"/>
  <c r="AG72"/>
  <c r="BA72"/>
  <c r="AD75"/>
  <c r="AF70"/>
  <c r="AH70" s="1"/>
  <c r="DB61"/>
  <c r="CP77" s="1"/>
  <c r="DA77" s="1"/>
  <c r="CU75"/>
  <c r="CW75" s="1"/>
  <c r="CT76"/>
  <c r="DU48"/>
  <c r="DJ56" s="1"/>
  <c r="DL56" s="1"/>
  <c r="DN56" s="1"/>
  <c r="CS76"/>
  <c r="CU76"/>
  <c r="BP68"/>
  <c r="BS68" s="1"/>
  <c r="CR76"/>
  <c r="DR68"/>
  <c r="DU68" s="1"/>
  <c r="AI77"/>
  <c r="DB62"/>
  <c r="CQ75" s="1"/>
  <c r="CT75"/>
  <c r="BJ55"/>
  <c r="BL55" s="1"/>
  <c r="BI55"/>
  <c r="BK55" s="1"/>
  <c r="DU47"/>
  <c r="DJ55" s="1"/>
  <c r="DL55" s="1"/>
  <c r="DN55" s="1"/>
  <c r="AE75"/>
  <c r="AE76"/>
  <c r="AF76" s="1"/>
  <c r="CG77"/>
  <c r="DT61"/>
  <c r="DH77" s="1"/>
  <c r="DS77" s="1"/>
  <c r="X17"/>
  <c r="W97" s="1"/>
  <c r="Z17"/>
  <c r="Y97" s="1"/>
  <c r="AH78"/>
  <c r="U17"/>
  <c r="AH77"/>
  <c r="AI72"/>
  <c r="AI78"/>
  <c r="Z85"/>
  <c r="AB85" s="1"/>
  <c r="AH72"/>
  <c r="V17"/>
  <c r="T18"/>
  <c r="T19" s="1"/>
  <c r="DP69"/>
  <c r="DR69" s="1"/>
  <c r="DU69" s="1"/>
  <c r="CK68"/>
  <c r="DP77"/>
  <c r="Y17"/>
  <c r="X97" s="1"/>
  <c r="AA17"/>
  <c r="Z97" s="1"/>
  <c r="Z105" s="1"/>
  <c r="AB17"/>
  <c r="AA97" s="1"/>
  <c r="AA105" s="1"/>
  <c r="CY69"/>
  <c r="DS70"/>
  <c r="DJ78"/>
  <c r="DN78" s="1"/>
  <c r="DN70"/>
  <c r="DQ69"/>
  <c r="DO70"/>
  <c r="DK78"/>
  <c r="DO78" s="1"/>
  <c r="DK75"/>
  <c r="DJ76"/>
  <c r="DM75"/>
  <c r="DL76"/>
  <c r="DL75"/>
  <c r="DJ75"/>
  <c r="DM76"/>
  <c r="DK76"/>
  <c r="DM15"/>
  <c r="DL95" s="1"/>
  <c r="DG15"/>
  <c r="DN15"/>
  <c r="DM95" s="1"/>
  <c r="DK15"/>
  <c r="DJ95" s="1"/>
  <c r="DJ15"/>
  <c r="DI95" s="1"/>
  <c r="DH15"/>
  <c r="DL15"/>
  <c r="DK95" s="1"/>
  <c r="DI15"/>
  <c r="DH95" s="1"/>
  <c r="DF16"/>
  <c r="DQ77"/>
  <c r="DC68"/>
  <c r="DB68"/>
  <c r="CY77"/>
  <c r="CR78"/>
  <c r="CV78" s="1"/>
  <c r="CV70"/>
  <c r="CW70"/>
  <c r="CS78"/>
  <c r="CW78" s="1"/>
  <c r="CU15"/>
  <c r="CT95" s="1"/>
  <c r="CS15"/>
  <c r="CR95" s="1"/>
  <c r="CV15"/>
  <c r="CU95" s="1"/>
  <c r="CO15"/>
  <c r="CQ15"/>
  <c r="CP95" s="1"/>
  <c r="CP15"/>
  <c r="CR15"/>
  <c r="CQ95" s="1"/>
  <c r="CT15"/>
  <c r="CS95" s="1"/>
  <c r="CN16"/>
  <c r="DA70"/>
  <c r="AZ72"/>
  <c r="BR62"/>
  <c r="BG77" s="1"/>
  <c r="BO69"/>
  <c r="CJ61"/>
  <c r="BX75" s="1"/>
  <c r="CI75" s="1"/>
  <c r="BX83" s="1"/>
  <c r="CF69"/>
  <c r="CX69"/>
  <c r="BO77"/>
  <c r="CX77"/>
  <c r="CZ77" s="1"/>
  <c r="BZ78"/>
  <c r="CD78" s="1"/>
  <c r="CD70"/>
  <c r="CG69"/>
  <c r="CF77"/>
  <c r="CH77" s="1"/>
  <c r="CI70"/>
  <c r="CJ62"/>
  <c r="BY76" s="1"/>
  <c r="BZ75"/>
  <c r="BZ76"/>
  <c r="CB75"/>
  <c r="CA76"/>
  <c r="CC76"/>
  <c r="CC75"/>
  <c r="CB76"/>
  <c r="CA75"/>
  <c r="CC15"/>
  <c r="CB95" s="1"/>
  <c r="CD15"/>
  <c r="CC95" s="1"/>
  <c r="BW15"/>
  <c r="BX15"/>
  <c r="CA15"/>
  <c r="BZ95" s="1"/>
  <c r="BY15"/>
  <c r="BX95" s="1"/>
  <c r="BZ15"/>
  <c r="BY95" s="1"/>
  <c r="CB15"/>
  <c r="CA95" s="1"/>
  <c r="BV16"/>
  <c r="CE70"/>
  <c r="CA78"/>
  <c r="CE78" s="1"/>
  <c r="BK15"/>
  <c r="BJ95" s="1"/>
  <c r="BG15"/>
  <c r="BF95" s="1"/>
  <c r="BL15"/>
  <c r="BK95" s="1"/>
  <c r="BF15"/>
  <c r="BE15"/>
  <c r="BH15"/>
  <c r="BG95" s="1"/>
  <c r="BJ15"/>
  <c r="BI95" s="1"/>
  <c r="BI15"/>
  <c r="BH95" s="1"/>
  <c r="BD16"/>
  <c r="BI75"/>
  <c r="BH75"/>
  <c r="BJ75"/>
  <c r="BK76"/>
  <c r="BJ76"/>
  <c r="BH76"/>
  <c r="BK75"/>
  <c r="BI76"/>
  <c r="BN69"/>
  <c r="BN77"/>
  <c r="BH78"/>
  <c r="BL78" s="1"/>
  <c r="BL70"/>
  <c r="BQ70"/>
  <c r="BR61"/>
  <c r="BQ71" s="1"/>
  <c r="BQ79" s="1"/>
  <c r="BM70"/>
  <c r="BI78"/>
  <c r="BM78" s="1"/>
  <c r="AV75"/>
  <c r="AV76"/>
  <c r="AX76" s="1"/>
  <c r="BA76" s="1"/>
  <c r="AP84" s="1"/>
  <c r="AY79"/>
  <c r="AY80" s="1"/>
  <c r="AN85" s="1"/>
  <c r="AR85" s="1"/>
  <c r="AT85" s="1"/>
  <c r="AW76"/>
  <c r="AP17"/>
  <c r="AO97" s="1"/>
  <c r="AM17"/>
  <c r="AQ17"/>
  <c r="AP97" s="1"/>
  <c r="AS17"/>
  <c r="AR97" s="1"/>
  <c r="AR105" s="1"/>
  <c r="AL18"/>
  <c r="AO17"/>
  <c r="AN97" s="1"/>
  <c r="AT17"/>
  <c r="AS97" s="1"/>
  <c r="AS105" s="1"/>
  <c r="AR17"/>
  <c r="AQ97" s="1"/>
  <c r="AN17"/>
  <c r="AW75"/>
  <c r="AW95" l="1"/>
  <c r="BA78"/>
  <c r="AH95"/>
  <c r="AD96"/>
  <c r="AF96" s="1"/>
  <c r="AZ95"/>
  <c r="AW96"/>
  <c r="AT97"/>
  <c r="AP105"/>
  <c r="AT105" s="1"/>
  <c r="BQ95"/>
  <c r="CD95"/>
  <c r="DA95"/>
  <c r="CI95"/>
  <c r="X105"/>
  <c r="AB105" s="1"/>
  <c r="AB97"/>
  <c r="AH88"/>
  <c r="AQ105"/>
  <c r="AU105" s="1"/>
  <c r="AU97"/>
  <c r="Y105"/>
  <c r="AC105" s="1"/>
  <c r="AC97"/>
  <c r="DO95"/>
  <c r="DS95"/>
  <c r="CE95"/>
  <c r="CW95"/>
  <c r="BM95"/>
  <c r="CV95"/>
  <c r="AE96"/>
  <c r="AY97"/>
  <c r="BL95"/>
  <c r="DN95"/>
  <c r="AZ88"/>
  <c r="AV96"/>
  <c r="AX96" s="1"/>
  <c r="DI78"/>
  <c r="AI70"/>
  <c r="DK55"/>
  <c r="DM55" s="1"/>
  <c r="DI76"/>
  <c r="AZ70"/>
  <c r="DI75"/>
  <c r="CV75"/>
  <c r="CX75" s="1"/>
  <c r="CQ77"/>
  <c r="DC77" s="1"/>
  <c r="CV76"/>
  <c r="CQ78"/>
  <c r="DU71"/>
  <c r="DU72" s="1"/>
  <c r="CW76"/>
  <c r="CQ76"/>
  <c r="DK56"/>
  <c r="DM56" s="1"/>
  <c r="AF75"/>
  <c r="AI75" s="1"/>
  <c r="X83" s="1"/>
  <c r="CP76"/>
  <c r="DA76" s="1"/>
  <c r="CP84" s="1"/>
  <c r="AI76"/>
  <c r="X84" s="1"/>
  <c r="AH76"/>
  <c r="W84" s="1"/>
  <c r="DT68"/>
  <c r="DT71" s="1"/>
  <c r="DT79" s="1"/>
  <c r="DT80" s="1"/>
  <c r="DI85" s="1"/>
  <c r="DR77"/>
  <c r="DT77" s="1"/>
  <c r="DA71"/>
  <c r="DA79" s="1"/>
  <c r="DA80" s="1"/>
  <c r="CP85" s="1"/>
  <c r="BR68"/>
  <c r="BR71" s="1"/>
  <c r="BR72" s="1"/>
  <c r="BP69"/>
  <c r="BS69" s="1"/>
  <c r="CH69"/>
  <c r="CK69" s="1"/>
  <c r="BP77"/>
  <c r="BR77" s="1"/>
  <c r="CP75"/>
  <c r="DA75" s="1"/>
  <c r="CP83" s="1"/>
  <c r="AA18"/>
  <c r="Z98" s="1"/>
  <c r="Z106" s="1"/>
  <c r="AX75"/>
  <c r="AZ75" s="1"/>
  <c r="AO83" s="1"/>
  <c r="CZ69"/>
  <c r="DC69" s="1"/>
  <c r="CP78"/>
  <c r="DA78" s="1"/>
  <c r="DH75"/>
  <c r="DS75" s="1"/>
  <c r="DH83" s="1"/>
  <c r="DH78"/>
  <c r="DS78" s="1"/>
  <c r="DS71"/>
  <c r="DS72" s="1"/>
  <c r="DH76"/>
  <c r="DS76" s="1"/>
  <c r="DH84" s="1"/>
  <c r="Z18"/>
  <c r="Y98" s="1"/>
  <c r="CI71"/>
  <c r="CI72" s="1"/>
  <c r="DT69"/>
  <c r="BS71"/>
  <c r="BS72" s="1"/>
  <c r="AB18"/>
  <c r="AA98" s="1"/>
  <c r="AA106" s="1"/>
  <c r="U18"/>
  <c r="X18"/>
  <c r="W98" s="1"/>
  <c r="BG75"/>
  <c r="DQ70"/>
  <c r="V18"/>
  <c r="DQ78"/>
  <c r="W18"/>
  <c r="V98" s="1"/>
  <c r="Y18"/>
  <c r="X98" s="1"/>
  <c r="BG78"/>
  <c r="DN75"/>
  <c r="BG76"/>
  <c r="DO76"/>
  <c r="DO75"/>
  <c r="DN76"/>
  <c r="BX76"/>
  <c r="CI76" s="1"/>
  <c r="BX84" s="1"/>
  <c r="DP78"/>
  <c r="DP70"/>
  <c r="DR70" s="1"/>
  <c r="DL16"/>
  <c r="DK96" s="1"/>
  <c r="DN16"/>
  <c r="DM96" s="1"/>
  <c r="DM16"/>
  <c r="DL96" s="1"/>
  <c r="DJ16"/>
  <c r="DI96" s="1"/>
  <c r="DG16"/>
  <c r="DI16"/>
  <c r="DH96" s="1"/>
  <c r="DH16"/>
  <c r="DK16"/>
  <c r="DJ96" s="1"/>
  <c r="DF17"/>
  <c r="BX78"/>
  <c r="CI78" s="1"/>
  <c r="DB71"/>
  <c r="DB79" s="1"/>
  <c r="DB80" s="1"/>
  <c r="CQ85" s="1"/>
  <c r="DC71"/>
  <c r="DC79" s="1"/>
  <c r="DC80" s="1"/>
  <c r="CR85" s="1"/>
  <c r="CX78"/>
  <c r="CZ78" s="1"/>
  <c r="BL75"/>
  <c r="BX77"/>
  <c r="CI77" s="1"/>
  <c r="CX70"/>
  <c r="CF78"/>
  <c r="CY78"/>
  <c r="CT16"/>
  <c r="CS96" s="1"/>
  <c r="CQ16"/>
  <c r="CP96" s="1"/>
  <c r="CU16"/>
  <c r="CT96" s="1"/>
  <c r="CP16"/>
  <c r="CV16"/>
  <c r="CU96" s="1"/>
  <c r="CO16"/>
  <c r="CR16"/>
  <c r="CQ96" s="1"/>
  <c r="CS16"/>
  <c r="CR96" s="1"/>
  <c r="CN17"/>
  <c r="CY70"/>
  <c r="BL76"/>
  <c r="CG70"/>
  <c r="CD76"/>
  <c r="BN70"/>
  <c r="CE75"/>
  <c r="BO78"/>
  <c r="CE76"/>
  <c r="CB16"/>
  <c r="CA96" s="1"/>
  <c r="CC16"/>
  <c r="CB96" s="1"/>
  <c r="BW16"/>
  <c r="CD16"/>
  <c r="CC96" s="1"/>
  <c r="BZ16"/>
  <c r="BY96" s="1"/>
  <c r="CA16"/>
  <c r="BZ96" s="1"/>
  <c r="BX16"/>
  <c r="BY16"/>
  <c r="BX96" s="1"/>
  <c r="BV17"/>
  <c r="CD75"/>
  <c r="CF70"/>
  <c r="BM75"/>
  <c r="BY77"/>
  <c r="BY75"/>
  <c r="CG78"/>
  <c r="CK71"/>
  <c r="CK79" s="1"/>
  <c r="CK80" s="1"/>
  <c r="BZ85" s="1"/>
  <c r="BY78"/>
  <c r="CJ71"/>
  <c r="CJ79" s="1"/>
  <c r="CJ80" s="1"/>
  <c r="BY85" s="1"/>
  <c r="BM76"/>
  <c r="BQ72"/>
  <c r="BQ80"/>
  <c r="BF85" s="1"/>
  <c r="BF75"/>
  <c r="BQ75" s="1"/>
  <c r="BF83" s="1"/>
  <c r="BF77"/>
  <c r="BQ77" s="1"/>
  <c r="BJ16"/>
  <c r="BI96" s="1"/>
  <c r="BK16"/>
  <c r="BJ96" s="1"/>
  <c r="BF16"/>
  <c r="BL16"/>
  <c r="BK96" s="1"/>
  <c r="BI16"/>
  <c r="BH96" s="1"/>
  <c r="BE16"/>
  <c r="BG16"/>
  <c r="BF96" s="1"/>
  <c r="BH16"/>
  <c r="BG96" s="1"/>
  <c r="BD17"/>
  <c r="BF78"/>
  <c r="BQ78" s="1"/>
  <c r="BO70"/>
  <c r="BF76"/>
  <c r="BQ76" s="1"/>
  <c r="BF84" s="1"/>
  <c r="BN78"/>
  <c r="AZ76"/>
  <c r="AO84" s="1"/>
  <c r="AN18"/>
  <c r="AT18"/>
  <c r="AS98" s="1"/>
  <c r="AS106" s="1"/>
  <c r="AP18"/>
  <c r="AO98" s="1"/>
  <c r="AQ18"/>
  <c r="AP98" s="1"/>
  <c r="AS18"/>
  <c r="AR98" s="1"/>
  <c r="AR106" s="1"/>
  <c r="AM18"/>
  <c r="AO18"/>
  <c r="AN98" s="1"/>
  <c r="AR18"/>
  <c r="AQ98" s="1"/>
  <c r="AL19"/>
  <c r="X19"/>
  <c r="W123" s="1"/>
  <c r="T20"/>
  <c r="Y19"/>
  <c r="X123" s="1"/>
  <c r="U19"/>
  <c r="V19"/>
  <c r="AB19"/>
  <c r="AA123" s="1"/>
  <c r="Z19"/>
  <c r="Y123" s="1"/>
  <c r="AA19"/>
  <c r="Z123" s="1"/>
  <c r="W19"/>
  <c r="V123" s="1"/>
  <c r="AV97" l="1"/>
  <c r="AX97" s="1"/>
  <c r="BA97" s="1"/>
  <c r="CG95"/>
  <c r="AH90"/>
  <c r="W105" s="1"/>
  <c r="AV105"/>
  <c r="AX105" s="1"/>
  <c r="AI96"/>
  <c r="AH96"/>
  <c r="AB123"/>
  <c r="DQ95"/>
  <c r="AC123"/>
  <c r="CX95"/>
  <c r="CZ95" s="1"/>
  <c r="AE105"/>
  <c r="AG123"/>
  <c r="BO95"/>
  <c r="AE97"/>
  <c r="CV96"/>
  <c r="Y106"/>
  <c r="AC106" s="1"/>
  <c r="AC98"/>
  <c r="BM96"/>
  <c r="CI96"/>
  <c r="CW96"/>
  <c r="AD105"/>
  <c r="AF105" s="1"/>
  <c r="DP95"/>
  <c r="DR95" s="1"/>
  <c r="AD97"/>
  <c r="AF97" s="1"/>
  <c r="DA96"/>
  <c r="AG98"/>
  <c r="AH89"/>
  <c r="V104" s="1"/>
  <c r="AG104" s="1"/>
  <c r="V112" s="1"/>
  <c r="BL96"/>
  <c r="X106"/>
  <c r="AB106" s="1"/>
  <c r="AB98"/>
  <c r="BA96"/>
  <c r="AZ96"/>
  <c r="BN95"/>
  <c r="BP95" s="1"/>
  <c r="AQ103"/>
  <c r="AP104"/>
  <c r="AP103"/>
  <c r="AR103"/>
  <c r="AS104"/>
  <c r="AS103"/>
  <c r="AQ104"/>
  <c r="AR104"/>
  <c r="AY98"/>
  <c r="AQ106"/>
  <c r="AU106" s="1"/>
  <c r="AU98"/>
  <c r="DN96"/>
  <c r="CY75"/>
  <c r="AZ90"/>
  <c r="AO106" s="1"/>
  <c r="AW105"/>
  <c r="AP106"/>
  <c r="AT106" s="1"/>
  <c r="AT98"/>
  <c r="CE96"/>
  <c r="AA103"/>
  <c r="AA104"/>
  <c r="Z104"/>
  <c r="Y103"/>
  <c r="Y104"/>
  <c r="X103"/>
  <c r="Z103"/>
  <c r="X104"/>
  <c r="DS96"/>
  <c r="BQ96"/>
  <c r="CD96"/>
  <c r="DO96"/>
  <c r="AZ89"/>
  <c r="AN104" s="1"/>
  <c r="AY104" s="1"/>
  <c r="AN112" s="1"/>
  <c r="CY95"/>
  <c r="AW97"/>
  <c r="CF95"/>
  <c r="CH95" s="1"/>
  <c r="DB77"/>
  <c r="CX76"/>
  <c r="CZ76" s="1"/>
  <c r="DB76" s="1"/>
  <c r="CQ84" s="1"/>
  <c r="DS79"/>
  <c r="DS80" s="1"/>
  <c r="DH85" s="1"/>
  <c r="Z84"/>
  <c r="AB84" s="1"/>
  <c r="CY76"/>
  <c r="DB69"/>
  <c r="DU79"/>
  <c r="DU80" s="1"/>
  <c r="DJ85" s="1"/>
  <c r="DB78"/>
  <c r="DU77"/>
  <c r="CJ69"/>
  <c r="BS77"/>
  <c r="AH75"/>
  <c r="W83" s="1"/>
  <c r="DA72"/>
  <c r="Y84"/>
  <c r="AA84" s="1"/>
  <c r="BP78"/>
  <c r="BS78" s="1"/>
  <c r="CZ75"/>
  <c r="DC75" s="1"/>
  <c r="CR83" s="1"/>
  <c r="BA75"/>
  <c r="AP83" s="1"/>
  <c r="AQ83" s="1"/>
  <c r="AS83" s="1"/>
  <c r="BR69"/>
  <c r="BP70"/>
  <c r="BS70" s="1"/>
  <c r="CZ70"/>
  <c r="DB70" s="1"/>
  <c r="DR78"/>
  <c r="DT78" s="1"/>
  <c r="CH70"/>
  <c r="CJ70" s="1"/>
  <c r="CH78"/>
  <c r="CK78" s="1"/>
  <c r="BS79"/>
  <c r="BS80" s="1"/>
  <c r="BH85" s="1"/>
  <c r="BR79"/>
  <c r="BR80" s="1"/>
  <c r="BG85" s="1"/>
  <c r="CI79"/>
  <c r="CI80" s="1"/>
  <c r="BX85" s="1"/>
  <c r="CB85" s="1"/>
  <c r="CD85" s="1"/>
  <c r="CT85"/>
  <c r="CV85" s="1"/>
  <c r="DQ76"/>
  <c r="DP75"/>
  <c r="CG76"/>
  <c r="DP76"/>
  <c r="DR76" s="1"/>
  <c r="DT76" s="1"/>
  <c r="DI84" s="1"/>
  <c r="DT72"/>
  <c r="DQ75"/>
  <c r="DB72"/>
  <c r="BN76"/>
  <c r="BO75"/>
  <c r="DT70"/>
  <c r="DU70"/>
  <c r="DC72"/>
  <c r="DK17"/>
  <c r="DJ97" s="1"/>
  <c r="DL17"/>
  <c r="DK97" s="1"/>
  <c r="DM17"/>
  <c r="DL97" s="1"/>
  <c r="DL105" s="1"/>
  <c r="DI17"/>
  <c r="DH97" s="1"/>
  <c r="DH17"/>
  <c r="DJ17"/>
  <c r="DI97" s="1"/>
  <c r="DN17"/>
  <c r="DM97" s="1"/>
  <c r="DM105" s="1"/>
  <c r="DG17"/>
  <c r="DF18"/>
  <c r="CF75"/>
  <c r="DC78"/>
  <c r="CF76"/>
  <c r="CS17"/>
  <c r="CR97" s="1"/>
  <c r="CO17"/>
  <c r="CT17"/>
  <c r="CS97" s="1"/>
  <c r="CP17"/>
  <c r="CU17"/>
  <c r="CT97" s="1"/>
  <c r="CT105" s="1"/>
  <c r="CQ17"/>
  <c r="CP97" s="1"/>
  <c r="CV17"/>
  <c r="CU97" s="1"/>
  <c r="CU105" s="1"/>
  <c r="CR17"/>
  <c r="CQ97" s="1"/>
  <c r="CN18"/>
  <c r="BO76"/>
  <c r="CG75"/>
  <c r="CA17"/>
  <c r="BZ97" s="1"/>
  <c r="CB17"/>
  <c r="CA97" s="1"/>
  <c r="CC17"/>
  <c r="CB97" s="1"/>
  <c r="CB105" s="1"/>
  <c r="CD17"/>
  <c r="CC97" s="1"/>
  <c r="CC105" s="1"/>
  <c r="BY17"/>
  <c r="BX97" s="1"/>
  <c r="BW17"/>
  <c r="BX17"/>
  <c r="BZ17"/>
  <c r="BY97" s="1"/>
  <c r="BV18"/>
  <c r="BN75"/>
  <c r="BP75" s="1"/>
  <c r="BS75" s="1"/>
  <c r="BH83" s="1"/>
  <c r="CK72"/>
  <c r="CK77"/>
  <c r="CJ77"/>
  <c r="CJ72"/>
  <c r="BI17"/>
  <c r="BH97" s="1"/>
  <c r="BJ17"/>
  <c r="BI97" s="1"/>
  <c r="BL17"/>
  <c r="BK97" s="1"/>
  <c r="BK105" s="1"/>
  <c r="BF17"/>
  <c r="BK17"/>
  <c r="BJ97" s="1"/>
  <c r="BJ105" s="1"/>
  <c r="BE17"/>
  <c r="BH17"/>
  <c r="BG97" s="1"/>
  <c r="BG17"/>
  <c r="BF97" s="1"/>
  <c r="BD18"/>
  <c r="AR84"/>
  <c r="AT84" s="1"/>
  <c r="AQ84"/>
  <c r="AS84" s="1"/>
  <c r="AA20"/>
  <c r="Z124" s="1"/>
  <c r="X20"/>
  <c r="W124" s="1"/>
  <c r="Y20"/>
  <c r="X124" s="1"/>
  <c r="U20"/>
  <c r="AB20"/>
  <c r="AA124" s="1"/>
  <c r="Z20"/>
  <c r="Y124" s="1"/>
  <c r="W20"/>
  <c r="V124" s="1"/>
  <c r="V20"/>
  <c r="T21"/>
  <c r="AR19"/>
  <c r="AQ123" s="1"/>
  <c r="AQ19"/>
  <c r="AP123" s="1"/>
  <c r="AN19"/>
  <c r="AM19"/>
  <c r="AO19"/>
  <c r="AN123" s="1"/>
  <c r="AL20"/>
  <c r="AS19"/>
  <c r="AR123" s="1"/>
  <c r="AT19"/>
  <c r="AS123" s="1"/>
  <c r="AP19"/>
  <c r="AO123" s="1"/>
  <c r="AZ97" l="1"/>
  <c r="AD123"/>
  <c r="AF123" s="1"/>
  <c r="AI123" s="1"/>
  <c r="W106"/>
  <c r="W104"/>
  <c r="AI99"/>
  <c r="AI107" s="1"/>
  <c r="AI108" s="1"/>
  <c r="X113" s="1"/>
  <c r="AD106"/>
  <c r="AF106" s="1"/>
  <c r="W103"/>
  <c r="AV106"/>
  <c r="AX106" s="1"/>
  <c r="BA106" s="1"/>
  <c r="BO96"/>
  <c r="AB103"/>
  <c r="AV98"/>
  <c r="AX98" s="1"/>
  <c r="AZ98" s="1"/>
  <c r="V106"/>
  <c r="AG106" s="1"/>
  <c r="AG99"/>
  <c r="AG107" s="1"/>
  <c r="AG108" s="1"/>
  <c r="V113" s="1"/>
  <c r="CF96"/>
  <c r="CH96" s="1"/>
  <c r="CJ96" s="1"/>
  <c r="BA99"/>
  <c r="BA107" s="1"/>
  <c r="BA108" s="1"/>
  <c r="AP113" s="1"/>
  <c r="DQ96"/>
  <c r="AC103"/>
  <c r="AZ99"/>
  <c r="AZ107" s="1"/>
  <c r="AZ108" s="1"/>
  <c r="AO113" s="1"/>
  <c r="AD98"/>
  <c r="AF98" s="1"/>
  <c r="AH98" s="1"/>
  <c r="AY99"/>
  <c r="AY107" s="1"/>
  <c r="AY108" s="1"/>
  <c r="AN113" s="1"/>
  <c r="AU123"/>
  <c r="AB124"/>
  <c r="AU104"/>
  <c r="AH99"/>
  <c r="AH107" s="1"/>
  <c r="AH108" s="1"/>
  <c r="W113" s="1"/>
  <c r="AU103"/>
  <c r="AY123"/>
  <c r="AC124"/>
  <c r="AN106"/>
  <c r="AY106" s="1"/>
  <c r="CX96"/>
  <c r="CZ96" s="1"/>
  <c r="AE123"/>
  <c r="DB95"/>
  <c r="DC95"/>
  <c r="AT123"/>
  <c r="AG124"/>
  <c r="BH105"/>
  <c r="BL105" s="1"/>
  <c r="BL97"/>
  <c r="BR88"/>
  <c r="AI97"/>
  <c r="AH97"/>
  <c r="BI105"/>
  <c r="BM105" s="1"/>
  <c r="BM97"/>
  <c r="CS105"/>
  <c r="CW105" s="1"/>
  <c r="CW97"/>
  <c r="AB104"/>
  <c r="BN96"/>
  <c r="BP96" s="1"/>
  <c r="BR78"/>
  <c r="V103"/>
  <c r="AG103" s="1"/>
  <c r="V111" s="1"/>
  <c r="V105"/>
  <c r="AG105" s="1"/>
  <c r="AH105"/>
  <c r="AI105"/>
  <c r="AT104"/>
  <c r="AC104"/>
  <c r="AT103"/>
  <c r="AE106"/>
  <c r="BZ105"/>
  <c r="CD105" s="1"/>
  <c r="CD97"/>
  <c r="CJ88"/>
  <c r="AO103"/>
  <c r="AO105"/>
  <c r="CA105"/>
  <c r="CE105" s="1"/>
  <c r="CE97"/>
  <c r="DN97"/>
  <c r="DJ105"/>
  <c r="DN105" s="1"/>
  <c r="DT88"/>
  <c r="DA97"/>
  <c r="CI97"/>
  <c r="DS97"/>
  <c r="AN105"/>
  <c r="AY105" s="1"/>
  <c r="AN103"/>
  <c r="AY103" s="1"/>
  <c r="AN111" s="1"/>
  <c r="DU95"/>
  <c r="DT95"/>
  <c r="AO104"/>
  <c r="AW106"/>
  <c r="AE98"/>
  <c r="CK95"/>
  <c r="CJ95"/>
  <c r="BR95"/>
  <c r="BS95"/>
  <c r="DO97"/>
  <c r="DK105"/>
  <c r="DO105" s="1"/>
  <c r="BQ97"/>
  <c r="CV97"/>
  <c r="CR105"/>
  <c r="CV105" s="1"/>
  <c r="DP96"/>
  <c r="DR96" s="1"/>
  <c r="DB88"/>
  <c r="CG96"/>
  <c r="AW98"/>
  <c r="CY96"/>
  <c r="DL85"/>
  <c r="DN85" s="1"/>
  <c r="DB75"/>
  <c r="CQ83" s="1"/>
  <c r="CS83" s="1"/>
  <c r="CU83" s="1"/>
  <c r="DC76"/>
  <c r="CR84" s="1"/>
  <c r="CS84" s="1"/>
  <c r="CU84" s="1"/>
  <c r="BR70"/>
  <c r="DC70"/>
  <c r="Z83"/>
  <c r="AB83" s="1"/>
  <c r="Y83"/>
  <c r="AA83" s="1"/>
  <c r="BP76"/>
  <c r="BR76" s="1"/>
  <c r="BG84" s="1"/>
  <c r="CK70"/>
  <c r="DU78"/>
  <c r="AR83"/>
  <c r="AT83" s="1"/>
  <c r="CJ78"/>
  <c r="CH76"/>
  <c r="CJ76" s="1"/>
  <c r="BY84" s="1"/>
  <c r="DR75"/>
  <c r="DT75" s="1"/>
  <c r="DI83" s="1"/>
  <c r="CH75"/>
  <c r="CK75" s="1"/>
  <c r="BZ83" s="1"/>
  <c r="BJ85"/>
  <c r="BL85" s="1"/>
  <c r="DU76"/>
  <c r="DJ84" s="1"/>
  <c r="DK84" s="1"/>
  <c r="DM84" s="1"/>
  <c r="DJ18"/>
  <c r="DI98" s="1"/>
  <c r="DL18"/>
  <c r="DK98" s="1"/>
  <c r="DK18"/>
  <c r="DJ98" s="1"/>
  <c r="DH18"/>
  <c r="DN18"/>
  <c r="DM98" s="1"/>
  <c r="DM106" s="1"/>
  <c r="DG18"/>
  <c r="DI18"/>
  <c r="DH98" s="1"/>
  <c r="DM18"/>
  <c r="DL98" s="1"/>
  <c r="DL106" s="1"/>
  <c r="DF19"/>
  <c r="BR75"/>
  <c r="BG83" s="1"/>
  <c r="BJ83" s="1"/>
  <c r="BL83" s="1"/>
  <c r="CR18"/>
  <c r="CQ98" s="1"/>
  <c r="DB90" s="1"/>
  <c r="CP18"/>
  <c r="CS18"/>
  <c r="CR98" s="1"/>
  <c r="CV18"/>
  <c r="CU98" s="1"/>
  <c r="CU106" s="1"/>
  <c r="CT18"/>
  <c r="CS98" s="1"/>
  <c r="CU18"/>
  <c r="CT98" s="1"/>
  <c r="CT106" s="1"/>
  <c r="CO18"/>
  <c r="CQ18"/>
  <c r="CP98" s="1"/>
  <c r="CN19"/>
  <c r="BZ18"/>
  <c r="BY98" s="1"/>
  <c r="CC18"/>
  <c r="CB98" s="1"/>
  <c r="CB106" s="1"/>
  <c r="CA18"/>
  <c r="BZ98" s="1"/>
  <c r="CB18"/>
  <c r="CA98" s="1"/>
  <c r="BX18"/>
  <c r="BW18"/>
  <c r="CD18"/>
  <c r="CC98" s="1"/>
  <c r="CC106" s="1"/>
  <c r="BY18"/>
  <c r="BX98" s="1"/>
  <c r="BV19"/>
  <c r="BH18"/>
  <c r="BG98" s="1"/>
  <c r="BI18"/>
  <c r="BH98" s="1"/>
  <c r="BL18"/>
  <c r="BK98" s="1"/>
  <c r="BK106" s="1"/>
  <c r="BJ18"/>
  <c r="BI98" s="1"/>
  <c r="BG18"/>
  <c r="BF98" s="1"/>
  <c r="BK18"/>
  <c r="BJ98" s="1"/>
  <c r="BJ106" s="1"/>
  <c r="BE18"/>
  <c r="BF18"/>
  <c r="BD19"/>
  <c r="AS20"/>
  <c r="AR124" s="1"/>
  <c r="AQ20"/>
  <c r="AP124" s="1"/>
  <c r="AP20"/>
  <c r="AO124" s="1"/>
  <c r="AM20"/>
  <c r="AO20"/>
  <c r="AN124" s="1"/>
  <c r="AT20"/>
  <c r="AS124" s="1"/>
  <c r="AN20"/>
  <c r="AR20"/>
  <c r="AQ124" s="1"/>
  <c r="AL21"/>
  <c r="AB21"/>
  <c r="AA125" s="1"/>
  <c r="AA133" s="1"/>
  <c r="AA21"/>
  <c r="Z125" s="1"/>
  <c r="Z133" s="1"/>
  <c r="X21"/>
  <c r="W125" s="1"/>
  <c r="W21"/>
  <c r="V125" s="1"/>
  <c r="T22"/>
  <c r="V21"/>
  <c r="Z21"/>
  <c r="Y125" s="1"/>
  <c r="U21"/>
  <c r="Y21"/>
  <c r="X125" s="1"/>
  <c r="AH116" s="1"/>
  <c r="AH123" l="1"/>
  <c r="DB89"/>
  <c r="CP105" s="1"/>
  <c r="DA105" s="1"/>
  <c r="AV104"/>
  <c r="AX104" s="1"/>
  <c r="AZ104" s="1"/>
  <c r="AO112" s="1"/>
  <c r="CX105"/>
  <c r="CZ105" s="1"/>
  <c r="AI106"/>
  <c r="AH106"/>
  <c r="AI98"/>
  <c r="BA100"/>
  <c r="AD103"/>
  <c r="AF103" s="1"/>
  <c r="AH103" s="1"/>
  <c r="W111" s="1"/>
  <c r="AW103"/>
  <c r="AI100"/>
  <c r="AG100"/>
  <c r="CK96"/>
  <c r="BR89"/>
  <c r="BF105" s="1"/>
  <c r="BQ105" s="1"/>
  <c r="DT90"/>
  <c r="DI105" s="1"/>
  <c r="AZ106"/>
  <c r="AZ100"/>
  <c r="BA98"/>
  <c r="CF105"/>
  <c r="CH105" s="1"/>
  <c r="AE103"/>
  <c r="DT89"/>
  <c r="DH103" s="1"/>
  <c r="DS103" s="1"/>
  <c r="DH111" s="1"/>
  <c r="AE124"/>
  <c r="CX97"/>
  <c r="CZ97" s="1"/>
  <c r="DB97" s="1"/>
  <c r="BR90"/>
  <c r="BG103" s="1"/>
  <c r="AV103"/>
  <c r="AX103" s="1"/>
  <c r="AZ103" s="1"/>
  <c r="AO111" s="1"/>
  <c r="AW123"/>
  <c r="AA131"/>
  <c r="X131"/>
  <c r="Y131"/>
  <c r="X132"/>
  <c r="Y132"/>
  <c r="AC132" s="1"/>
  <c r="AA132"/>
  <c r="Z131"/>
  <c r="Z132"/>
  <c r="AY124"/>
  <c r="AY100"/>
  <c r="AD124"/>
  <c r="AF124" s="1"/>
  <c r="AH100"/>
  <c r="AG125"/>
  <c r="Y133"/>
  <c r="AC133" s="1"/>
  <c r="AC125"/>
  <c r="AU124"/>
  <c r="BN97"/>
  <c r="BP97" s="1"/>
  <c r="CF97"/>
  <c r="CH97" s="1"/>
  <c r="CJ97" s="1"/>
  <c r="DC96"/>
  <c r="DC99" s="1"/>
  <c r="DC107" s="1"/>
  <c r="DC108" s="1"/>
  <c r="CR113" s="1"/>
  <c r="DB96"/>
  <c r="DB99" s="1"/>
  <c r="BN105"/>
  <c r="BP105" s="1"/>
  <c r="CT83"/>
  <c r="CV83" s="1"/>
  <c r="Z113"/>
  <c r="AB113" s="1"/>
  <c r="DQ105"/>
  <c r="X133"/>
  <c r="AB133" s="1"/>
  <c r="AB125"/>
  <c r="AT124"/>
  <c r="DP97"/>
  <c r="DR97" s="1"/>
  <c r="AD104"/>
  <c r="AF104" s="1"/>
  <c r="AV123"/>
  <c r="AX123" s="1"/>
  <c r="CQ103"/>
  <c r="CQ105"/>
  <c r="CU103"/>
  <c r="CS103"/>
  <c r="CR104"/>
  <c r="CT104"/>
  <c r="CR103"/>
  <c r="CU104"/>
  <c r="CS104"/>
  <c r="CT103"/>
  <c r="CC103"/>
  <c r="CA104"/>
  <c r="CB103"/>
  <c r="BZ103"/>
  <c r="CC104"/>
  <c r="CA103"/>
  <c r="CB104"/>
  <c r="BZ104"/>
  <c r="BR96"/>
  <c r="BS96"/>
  <c r="CR106"/>
  <c r="CV106" s="1"/>
  <c r="CV98"/>
  <c r="CG105"/>
  <c r="DP105"/>
  <c r="DR105" s="1"/>
  <c r="DK106"/>
  <c r="DO106" s="1"/>
  <c r="DO98"/>
  <c r="DA98"/>
  <c r="DU96"/>
  <c r="DT96"/>
  <c r="CQ106"/>
  <c r="CQ104"/>
  <c r="BL98"/>
  <c r="BH106"/>
  <c r="BL106" s="1"/>
  <c r="CD98"/>
  <c r="BZ106"/>
  <c r="CD106" s="1"/>
  <c r="DS98"/>
  <c r="DL103"/>
  <c r="DM103"/>
  <c r="DM104"/>
  <c r="DL104"/>
  <c r="DK104"/>
  <c r="DJ103"/>
  <c r="DJ104"/>
  <c r="DK103"/>
  <c r="CG97"/>
  <c r="AR113"/>
  <c r="AT113" s="1"/>
  <c r="AE104"/>
  <c r="AW104"/>
  <c r="CY105"/>
  <c r="BQ98"/>
  <c r="BA105"/>
  <c r="AZ105"/>
  <c r="DN98"/>
  <c r="DJ106"/>
  <c r="DN106" s="1"/>
  <c r="CI98"/>
  <c r="CA106"/>
  <c r="CE106" s="1"/>
  <c r="CE98"/>
  <c r="CW98"/>
  <c r="CS106"/>
  <c r="CW106" s="1"/>
  <c r="BI103"/>
  <c r="BJ103"/>
  <c r="BH104"/>
  <c r="BK103"/>
  <c r="BK104"/>
  <c r="BJ104"/>
  <c r="BI104"/>
  <c r="BH103"/>
  <c r="CY97"/>
  <c r="BO105"/>
  <c r="BI106"/>
  <c r="BM106" s="1"/>
  <c r="BM98"/>
  <c r="CJ90"/>
  <c r="DQ97"/>
  <c r="CJ89"/>
  <c r="BO97"/>
  <c r="CT84"/>
  <c r="CV84" s="1"/>
  <c r="CJ75"/>
  <c r="BY83" s="1"/>
  <c r="CB83" s="1"/>
  <c r="CD83" s="1"/>
  <c r="CK76"/>
  <c r="BZ84" s="1"/>
  <c r="CB84" s="1"/>
  <c r="CD84" s="1"/>
  <c r="BS76"/>
  <c r="BH84" s="1"/>
  <c r="BI84" s="1"/>
  <c r="BK84" s="1"/>
  <c r="DU75"/>
  <c r="DJ83" s="1"/>
  <c r="DL83" s="1"/>
  <c r="DN83" s="1"/>
  <c r="DL84"/>
  <c r="DN84" s="1"/>
  <c r="DI19"/>
  <c r="DH123" s="1"/>
  <c r="DK19"/>
  <c r="DJ123" s="1"/>
  <c r="DJ19"/>
  <c r="DI123" s="1"/>
  <c r="DG19"/>
  <c r="DL19"/>
  <c r="DK123" s="1"/>
  <c r="DH19"/>
  <c r="DM19"/>
  <c r="DL123" s="1"/>
  <c r="DN19"/>
  <c r="DM123" s="1"/>
  <c r="DF20"/>
  <c r="BI83"/>
  <c r="BK83" s="1"/>
  <c r="CQ19"/>
  <c r="CP123" s="1"/>
  <c r="CV19"/>
  <c r="CU123" s="1"/>
  <c r="CR19"/>
  <c r="CQ123" s="1"/>
  <c r="CS19"/>
  <c r="CR123" s="1"/>
  <c r="CU19"/>
  <c r="CT123" s="1"/>
  <c r="CT19"/>
  <c r="CS123" s="1"/>
  <c r="CO19"/>
  <c r="CP19"/>
  <c r="CN20"/>
  <c r="BY19"/>
  <c r="BX123" s="1"/>
  <c r="BZ19"/>
  <c r="BY123" s="1"/>
  <c r="CB19"/>
  <c r="CA123" s="1"/>
  <c r="CA19"/>
  <c r="BZ123" s="1"/>
  <c r="BW19"/>
  <c r="BX19"/>
  <c r="CC19"/>
  <c r="CB123" s="1"/>
  <c r="CD19"/>
  <c r="CC123" s="1"/>
  <c r="BV20"/>
  <c r="BG19"/>
  <c r="BF123" s="1"/>
  <c r="BK19"/>
  <c r="BJ123" s="1"/>
  <c r="BH19"/>
  <c r="BG123" s="1"/>
  <c r="BI19"/>
  <c r="BH123" s="1"/>
  <c r="BJ19"/>
  <c r="BI123" s="1"/>
  <c r="BL19"/>
  <c r="BK123" s="1"/>
  <c r="BF19"/>
  <c r="BE19"/>
  <c r="BD20"/>
  <c r="AQ21"/>
  <c r="AP125" s="1"/>
  <c r="AZ116" s="1"/>
  <c r="AS21"/>
  <c r="AR125" s="1"/>
  <c r="AR133" s="1"/>
  <c r="AO21"/>
  <c r="AN125" s="1"/>
  <c r="AM21"/>
  <c r="AT21"/>
  <c r="AS125" s="1"/>
  <c r="AS133" s="1"/>
  <c r="AR21"/>
  <c r="AQ125" s="1"/>
  <c r="AL22"/>
  <c r="AP21"/>
  <c r="AO125" s="1"/>
  <c r="AN21"/>
  <c r="U22"/>
  <c r="V22"/>
  <c r="Z22"/>
  <c r="Y126" s="1"/>
  <c r="X22"/>
  <c r="W126" s="1"/>
  <c r="T23"/>
  <c r="W22"/>
  <c r="V126" s="1"/>
  <c r="AH117" s="1"/>
  <c r="Y22"/>
  <c r="X126" s="1"/>
  <c r="AA22"/>
  <c r="Z126" s="1"/>
  <c r="Z134" s="1"/>
  <c r="AB22"/>
  <c r="AA126" s="1"/>
  <c r="AA134" s="1"/>
  <c r="AD125" l="1"/>
  <c r="AF125" s="1"/>
  <c r="AH125" s="1"/>
  <c r="CP104"/>
  <c r="DA104" s="1"/>
  <c r="CP112" s="1"/>
  <c r="CV104"/>
  <c r="DA99"/>
  <c r="DA107" s="1"/>
  <c r="DA108" s="1"/>
  <c r="CP113" s="1"/>
  <c r="CP106"/>
  <c r="DA106" s="1"/>
  <c r="BA104"/>
  <c r="AP112" s="1"/>
  <c r="AR112" s="1"/>
  <c r="AT112" s="1"/>
  <c r="CP103"/>
  <c r="DA103" s="1"/>
  <c r="CP111" s="1"/>
  <c r="DS99"/>
  <c r="DS100" s="1"/>
  <c r="DH105"/>
  <c r="DS105" s="1"/>
  <c r="DH106"/>
  <c r="DS106" s="1"/>
  <c r="CK99"/>
  <c r="CK107" s="1"/>
  <c r="CK108" s="1"/>
  <c r="BZ113" s="1"/>
  <c r="DH104"/>
  <c r="DS104" s="1"/>
  <c r="DH112" s="1"/>
  <c r="BF104"/>
  <c r="BQ104" s="1"/>
  <c r="BF112" s="1"/>
  <c r="DI104"/>
  <c r="AI103"/>
  <c r="X111" s="1"/>
  <c r="Z111" s="1"/>
  <c r="AB111" s="1"/>
  <c r="DI106"/>
  <c r="DI103"/>
  <c r="DT99"/>
  <c r="DT107" s="1"/>
  <c r="DT108" s="1"/>
  <c r="DI113" s="1"/>
  <c r="DU105"/>
  <c r="AD133"/>
  <c r="AF133" s="1"/>
  <c r="CE103"/>
  <c r="BG106"/>
  <c r="BQ99"/>
  <c r="BQ107" s="1"/>
  <c r="BQ108" s="1"/>
  <c r="BF113" s="1"/>
  <c r="CG106"/>
  <c r="DO103"/>
  <c r="BY106"/>
  <c r="BG104"/>
  <c r="BF103"/>
  <c r="BQ103" s="1"/>
  <c r="BF111" s="1"/>
  <c r="BG105"/>
  <c r="BR105" s="1"/>
  <c r="CG98"/>
  <c r="BF106"/>
  <c r="BQ106" s="1"/>
  <c r="DC97"/>
  <c r="DB100"/>
  <c r="DB107"/>
  <c r="DB108" s="1"/>
  <c r="CQ113" s="1"/>
  <c r="AS132"/>
  <c r="AR132"/>
  <c r="AQ132"/>
  <c r="AR131"/>
  <c r="BA103"/>
  <c r="AP111" s="1"/>
  <c r="AR111" s="1"/>
  <c r="AT111" s="1"/>
  <c r="BM103"/>
  <c r="AW124"/>
  <c r="CK97"/>
  <c r="V131"/>
  <c r="AG131" s="1"/>
  <c r="V139" s="1"/>
  <c r="V133"/>
  <c r="AG133" s="1"/>
  <c r="AG127"/>
  <c r="AG135" s="1"/>
  <c r="AG136" s="1"/>
  <c r="V141" s="1"/>
  <c r="DA123"/>
  <c r="CE123"/>
  <c r="CV123"/>
  <c r="DU97"/>
  <c r="DT97"/>
  <c r="CY106"/>
  <c r="AC131"/>
  <c r="DN123"/>
  <c r="AQ133"/>
  <c r="AU133" s="1"/>
  <c r="AU125"/>
  <c r="CI123"/>
  <c r="X134"/>
  <c r="AB134" s="1"/>
  <c r="AB126"/>
  <c r="DO123"/>
  <c r="CD123"/>
  <c r="AI104"/>
  <c r="X112" s="1"/>
  <c r="AH104"/>
  <c r="W112" s="1"/>
  <c r="CY98"/>
  <c r="AP132"/>
  <c r="CE104"/>
  <c r="AP131"/>
  <c r="AB132"/>
  <c r="AD132" s="1"/>
  <c r="AF132" s="1"/>
  <c r="AG126"/>
  <c r="V134"/>
  <c r="AG134" s="1"/>
  <c r="V132"/>
  <c r="AG132" s="1"/>
  <c r="V140" s="1"/>
  <c r="BQ123"/>
  <c r="BS97"/>
  <c r="BR97"/>
  <c r="AY125"/>
  <c r="BL123"/>
  <c r="CW123"/>
  <c r="BA123"/>
  <c r="AZ123"/>
  <c r="AV124"/>
  <c r="AX124" s="1"/>
  <c r="AB131"/>
  <c r="BO106"/>
  <c r="BL104"/>
  <c r="DP98"/>
  <c r="DR98" s="1"/>
  <c r="DT98" s="1"/>
  <c r="DO104"/>
  <c r="DT105"/>
  <c r="AS131"/>
  <c r="AE133"/>
  <c r="AI124"/>
  <c r="AH124"/>
  <c r="AQ131"/>
  <c r="AP133"/>
  <c r="AT133" s="1"/>
  <c r="AT125"/>
  <c r="Y134"/>
  <c r="AC134" s="1"/>
  <c r="AC126"/>
  <c r="BM123"/>
  <c r="DS123"/>
  <c r="CW104"/>
  <c r="AH118"/>
  <c r="W132" s="1"/>
  <c r="BO98"/>
  <c r="DP106"/>
  <c r="DR106" s="1"/>
  <c r="DN103"/>
  <c r="AE125"/>
  <c r="BX103"/>
  <c r="CI103" s="1"/>
  <c r="BX111" s="1"/>
  <c r="BX105"/>
  <c r="CI105" s="1"/>
  <c r="BR99"/>
  <c r="BR107" s="1"/>
  <c r="BR108" s="1"/>
  <c r="BG113" s="1"/>
  <c r="CD103"/>
  <c r="DC100"/>
  <c r="DQ106"/>
  <c r="CJ99"/>
  <c r="BX106"/>
  <c r="CI106" s="1"/>
  <c r="DU99"/>
  <c r="DU107" s="1"/>
  <c r="DU108" s="1"/>
  <c r="DJ113" s="1"/>
  <c r="BN98"/>
  <c r="BP98" s="1"/>
  <c r="DQ98"/>
  <c r="BY104"/>
  <c r="BS99"/>
  <c r="BX104"/>
  <c r="CI104" s="1"/>
  <c r="BX112" s="1"/>
  <c r="BN106"/>
  <c r="BP106" s="1"/>
  <c r="CV103"/>
  <c r="DB105"/>
  <c r="DC105"/>
  <c r="CX98"/>
  <c r="CZ98" s="1"/>
  <c r="CW103"/>
  <c r="DN104"/>
  <c r="BM104"/>
  <c r="CF98"/>
  <c r="CH98" s="1"/>
  <c r="CD104"/>
  <c r="CI99"/>
  <c r="CI107" s="1"/>
  <c r="CI108" s="1"/>
  <c r="BX113" s="1"/>
  <c r="BY105"/>
  <c r="BY103"/>
  <c r="BL103"/>
  <c r="CF106"/>
  <c r="CH106" s="1"/>
  <c r="CX106"/>
  <c r="CZ106" s="1"/>
  <c r="DC106" s="1"/>
  <c r="CA84"/>
  <c r="CC84" s="1"/>
  <c r="BJ84"/>
  <c r="BL84" s="1"/>
  <c r="DK83"/>
  <c r="DM83" s="1"/>
  <c r="CA83"/>
  <c r="CC83" s="1"/>
  <c r="DH20"/>
  <c r="DI20"/>
  <c r="DH124" s="1"/>
  <c r="DJ20"/>
  <c r="DI124" s="1"/>
  <c r="DN20"/>
  <c r="DM124" s="1"/>
  <c r="DM20"/>
  <c r="DL124" s="1"/>
  <c r="DK20"/>
  <c r="DJ124" s="1"/>
  <c r="DG20"/>
  <c r="DL20"/>
  <c r="DK124" s="1"/>
  <c r="DF21"/>
  <c r="CP20"/>
  <c r="CT20"/>
  <c r="CS124" s="1"/>
  <c r="CV20"/>
  <c r="CU124" s="1"/>
  <c r="CQ20"/>
  <c r="CP124" s="1"/>
  <c r="CU20"/>
  <c r="CT124" s="1"/>
  <c r="CR20"/>
  <c r="CQ124" s="1"/>
  <c r="CS20"/>
  <c r="CR124" s="1"/>
  <c r="CO20"/>
  <c r="CN21"/>
  <c r="BX20"/>
  <c r="BY20"/>
  <c r="BX124" s="1"/>
  <c r="BZ20"/>
  <c r="BY124" s="1"/>
  <c r="CA20"/>
  <c r="BZ124" s="1"/>
  <c r="CD20"/>
  <c r="CC124" s="1"/>
  <c r="BW20"/>
  <c r="CC20"/>
  <c r="CB124" s="1"/>
  <c r="CB20"/>
  <c r="CA124" s="1"/>
  <c r="BV21"/>
  <c r="BF20"/>
  <c r="BI20"/>
  <c r="BH124" s="1"/>
  <c r="BG20"/>
  <c r="BF124" s="1"/>
  <c r="BK20"/>
  <c r="BJ124" s="1"/>
  <c r="BH20"/>
  <c r="BG124" s="1"/>
  <c r="BJ20"/>
  <c r="BI124" s="1"/>
  <c r="BE20"/>
  <c r="BL20"/>
  <c r="BK124" s="1"/>
  <c r="BD21"/>
  <c r="AN22"/>
  <c r="AM22"/>
  <c r="AP22"/>
  <c r="AO126" s="1"/>
  <c r="AZ118" s="1"/>
  <c r="AO131" s="1"/>
  <c r="AR22"/>
  <c r="AQ126" s="1"/>
  <c r="AQ22"/>
  <c r="AP126" s="1"/>
  <c r="AT22"/>
  <c r="AS126" s="1"/>
  <c r="AS134" s="1"/>
  <c r="AO22"/>
  <c r="AN126" s="1"/>
  <c r="AL23"/>
  <c r="AS22"/>
  <c r="AR126" s="1"/>
  <c r="AR134" s="1"/>
  <c r="U23"/>
  <c r="Y23"/>
  <c r="AA23"/>
  <c r="X23"/>
  <c r="AB23"/>
  <c r="V23"/>
  <c r="T24"/>
  <c r="W23"/>
  <c r="Z23"/>
  <c r="CX104" l="1"/>
  <c r="CZ104" s="1"/>
  <c r="DB104" s="1"/>
  <c r="CQ112" s="1"/>
  <c r="AI125"/>
  <c r="AQ112"/>
  <c r="AS112" s="1"/>
  <c r="CT113"/>
  <c r="CV113" s="1"/>
  <c r="CF103"/>
  <c r="CH103" s="1"/>
  <c r="CJ103" s="1"/>
  <c r="BY111" s="1"/>
  <c r="DA100"/>
  <c r="BO104"/>
  <c r="CJ106"/>
  <c r="DS107"/>
  <c r="DS108" s="1"/>
  <c r="DH113" s="1"/>
  <c r="DL113" s="1"/>
  <c r="DN113" s="1"/>
  <c r="AE134"/>
  <c r="Y111"/>
  <c r="AA111" s="1"/>
  <c r="DQ103"/>
  <c r="DT100"/>
  <c r="BR106"/>
  <c r="AU131"/>
  <c r="BN103"/>
  <c r="BP103" s="1"/>
  <c r="BS103" s="1"/>
  <c r="BH111" s="1"/>
  <c r="CK100"/>
  <c r="DT106"/>
  <c r="CY123"/>
  <c r="AU132"/>
  <c r="CY104"/>
  <c r="BS105"/>
  <c r="AT131"/>
  <c r="AV131" s="1"/>
  <c r="AX131" s="1"/>
  <c r="BA131" s="1"/>
  <c r="AP139" s="1"/>
  <c r="AA151"/>
  <c r="AA179"/>
  <c r="Z151"/>
  <c r="Z179"/>
  <c r="W151"/>
  <c r="W179"/>
  <c r="DU98"/>
  <c r="CG123"/>
  <c r="DP103"/>
  <c r="DR103" s="1"/>
  <c r="AQ111"/>
  <c r="AS111" s="1"/>
  <c r="V151"/>
  <c r="AG151" s="1"/>
  <c r="V179"/>
  <c r="Y151"/>
  <c r="Y179"/>
  <c r="X151"/>
  <c r="X179"/>
  <c r="DU106"/>
  <c r="BQ100"/>
  <c r="AG128"/>
  <c r="DQ123"/>
  <c r="BR100"/>
  <c r="AW133"/>
  <c r="AW125"/>
  <c r="CY103"/>
  <c r="AT132"/>
  <c r="BO123"/>
  <c r="AD131"/>
  <c r="AF131" s="1"/>
  <c r="AD126"/>
  <c r="AF126" s="1"/>
  <c r="AI126" s="1"/>
  <c r="BM124"/>
  <c r="AI132"/>
  <c r="X140" s="1"/>
  <c r="AH132"/>
  <c r="W140" s="1"/>
  <c r="BA124"/>
  <c r="BA127" s="1"/>
  <c r="BA135" s="1"/>
  <c r="BA136" s="1"/>
  <c r="AP141" s="1"/>
  <c r="AZ124"/>
  <c r="AZ127" s="1"/>
  <c r="AZ135" s="1"/>
  <c r="CI124"/>
  <c r="DA124"/>
  <c r="W131"/>
  <c r="W133"/>
  <c r="AV125"/>
  <c r="AX125" s="1"/>
  <c r="AE131"/>
  <c r="AP134"/>
  <c r="AT134" s="1"/>
  <c r="AT126"/>
  <c r="CE124"/>
  <c r="AY126"/>
  <c r="CW124"/>
  <c r="Y112"/>
  <c r="AA112" s="1"/>
  <c r="Z112"/>
  <c r="AB112" s="1"/>
  <c r="BL124"/>
  <c r="BQ124"/>
  <c r="CD124"/>
  <c r="DN124"/>
  <c r="DP104"/>
  <c r="DR104" s="1"/>
  <c r="DT104" s="1"/>
  <c r="DI112" s="1"/>
  <c r="CF104"/>
  <c r="CH104" s="1"/>
  <c r="CK104" s="1"/>
  <c r="BZ112" s="1"/>
  <c r="AE126"/>
  <c r="AE132"/>
  <c r="AZ117"/>
  <c r="AN132" s="1"/>
  <c r="AY132" s="1"/>
  <c r="AN140" s="1"/>
  <c r="W134"/>
  <c r="DS124"/>
  <c r="AO134"/>
  <c r="AO132"/>
  <c r="AI127"/>
  <c r="AI135" s="1"/>
  <c r="AI136" s="1"/>
  <c r="X141" s="1"/>
  <c r="CF123"/>
  <c r="CH123" s="1"/>
  <c r="CX123"/>
  <c r="CZ123" s="1"/>
  <c r="AO133"/>
  <c r="AQ134"/>
  <c r="AU134" s="1"/>
  <c r="AU126"/>
  <c r="CV124"/>
  <c r="DO124"/>
  <c r="AV133"/>
  <c r="AX133" s="1"/>
  <c r="AH127"/>
  <c r="AH135" s="1"/>
  <c r="AH136" s="1"/>
  <c r="W141" s="1"/>
  <c r="BN123"/>
  <c r="BP123" s="1"/>
  <c r="AD134"/>
  <c r="AF134" s="1"/>
  <c r="DP123"/>
  <c r="DR123" s="1"/>
  <c r="BR98"/>
  <c r="BS98"/>
  <c r="CJ98"/>
  <c r="CK98"/>
  <c r="CJ107"/>
  <c r="CJ108" s="1"/>
  <c r="BY113" s="1"/>
  <c r="CB113" s="1"/>
  <c r="CD113" s="1"/>
  <c r="CJ100"/>
  <c r="DU100"/>
  <c r="BS106"/>
  <c r="CK106"/>
  <c r="CJ105"/>
  <c r="CK105"/>
  <c r="CX103"/>
  <c r="CZ103" s="1"/>
  <c r="CG103"/>
  <c r="BS107"/>
  <c r="BS108" s="1"/>
  <c r="BH113" s="1"/>
  <c r="BJ113" s="1"/>
  <c r="BL113" s="1"/>
  <c r="BS100"/>
  <c r="DC98"/>
  <c r="DB98"/>
  <c r="DB106"/>
  <c r="CG104"/>
  <c r="BO103"/>
  <c r="BN104"/>
  <c r="BP104" s="1"/>
  <c r="DQ104"/>
  <c r="CI100"/>
  <c r="DG21"/>
  <c r="DI21"/>
  <c r="DH125" s="1"/>
  <c r="DH21"/>
  <c r="DM21"/>
  <c r="DL125" s="1"/>
  <c r="DL133" s="1"/>
  <c r="DJ21"/>
  <c r="DI125" s="1"/>
  <c r="DL21"/>
  <c r="DK125" s="1"/>
  <c r="DK21"/>
  <c r="DJ125" s="1"/>
  <c r="DN21"/>
  <c r="DM125" s="1"/>
  <c r="DM133" s="1"/>
  <c r="DF22"/>
  <c r="CO21"/>
  <c r="CP21"/>
  <c r="CQ21"/>
  <c r="CP125" s="1"/>
  <c r="CU21"/>
  <c r="CT125" s="1"/>
  <c r="CT133" s="1"/>
  <c r="CR21"/>
  <c r="CQ125" s="1"/>
  <c r="CS21"/>
  <c r="CR125" s="1"/>
  <c r="DB116" s="1"/>
  <c r="CS132" s="1"/>
  <c r="CT21"/>
  <c r="CS125" s="1"/>
  <c r="CV21"/>
  <c r="CU125" s="1"/>
  <c r="CU133" s="1"/>
  <c r="CN22"/>
  <c r="BW21"/>
  <c r="BZ21"/>
  <c r="BY125" s="1"/>
  <c r="BX21"/>
  <c r="BY21"/>
  <c r="BX125" s="1"/>
  <c r="CC21"/>
  <c r="CB125" s="1"/>
  <c r="CB133" s="1"/>
  <c r="CA21"/>
  <c r="BZ125" s="1"/>
  <c r="CJ116" s="1"/>
  <c r="CB21"/>
  <c r="CA125" s="1"/>
  <c r="CD21"/>
  <c r="CC125" s="1"/>
  <c r="CC133" s="1"/>
  <c r="BV22"/>
  <c r="BE21"/>
  <c r="BF21"/>
  <c r="BH21"/>
  <c r="BG125" s="1"/>
  <c r="BG21"/>
  <c r="BF125" s="1"/>
  <c r="BL21"/>
  <c r="BK125" s="1"/>
  <c r="BK133" s="1"/>
  <c r="BI21"/>
  <c r="BH125" s="1"/>
  <c r="BJ21"/>
  <c r="BI125" s="1"/>
  <c r="BK21"/>
  <c r="BJ125" s="1"/>
  <c r="BJ133" s="1"/>
  <c r="BD22"/>
  <c r="AO23"/>
  <c r="AM23"/>
  <c r="AN23"/>
  <c r="AQ23"/>
  <c r="AP23"/>
  <c r="AR23"/>
  <c r="AS23"/>
  <c r="AL24"/>
  <c r="AT23"/>
  <c r="U24"/>
  <c r="Y24"/>
  <c r="X24"/>
  <c r="V24"/>
  <c r="Z24"/>
  <c r="T25"/>
  <c r="W24"/>
  <c r="AA24"/>
  <c r="AB24"/>
  <c r="DC104" l="1"/>
  <c r="CR112" s="1"/>
  <c r="CS112" s="1"/>
  <c r="CU112" s="1"/>
  <c r="CK103"/>
  <c r="BZ111" s="1"/>
  <c r="CB111" s="1"/>
  <c r="CD111" s="1"/>
  <c r="BR103"/>
  <c r="BG111" s="1"/>
  <c r="BJ111" s="1"/>
  <c r="BL111" s="1"/>
  <c r="AW131"/>
  <c r="AB151"/>
  <c r="AW132"/>
  <c r="AC151"/>
  <c r="AH126"/>
  <c r="CX124"/>
  <c r="CZ124" s="1"/>
  <c r="DC124" s="1"/>
  <c r="AW134"/>
  <c r="AW126"/>
  <c r="AP151"/>
  <c r="AP179"/>
  <c r="AO151"/>
  <c r="AO179"/>
  <c r="Y140"/>
  <c r="AA140" s="1"/>
  <c r="CT112"/>
  <c r="CV112" s="1"/>
  <c r="AS151"/>
  <c r="AS179"/>
  <c r="AG179"/>
  <c r="Y152"/>
  <c r="Y180"/>
  <c r="AC179"/>
  <c r="CJ104"/>
  <c r="BY112" s="1"/>
  <c r="CB112" s="1"/>
  <c r="CD112" s="1"/>
  <c r="AN151"/>
  <c r="AY151" s="1"/>
  <c r="AN179"/>
  <c r="DT103"/>
  <c r="DI111" s="1"/>
  <c r="DU103"/>
  <c r="DJ111" s="1"/>
  <c r="X152"/>
  <c r="X180"/>
  <c r="W152"/>
  <c r="W180"/>
  <c r="AQ151"/>
  <c r="AQ179"/>
  <c r="AR151"/>
  <c r="AR179"/>
  <c r="AZ136"/>
  <c r="AO141" s="1"/>
  <c r="AI128"/>
  <c r="Z152"/>
  <c r="Z180"/>
  <c r="AA152"/>
  <c r="AA180"/>
  <c r="V152"/>
  <c r="AG152" s="1"/>
  <c r="V180"/>
  <c r="AB179"/>
  <c r="AZ128"/>
  <c r="BA128"/>
  <c r="AV132"/>
  <c r="AX132" s="1"/>
  <c r="BA132" s="1"/>
  <c r="AP140" s="1"/>
  <c r="DQ124"/>
  <c r="Z141"/>
  <c r="AB141" s="1"/>
  <c r="BN124"/>
  <c r="BP124" s="1"/>
  <c r="Z140"/>
  <c r="AB140" s="1"/>
  <c r="CR131"/>
  <c r="CF124"/>
  <c r="CH124" s="1"/>
  <c r="CJ124" s="1"/>
  <c r="BZ131"/>
  <c r="CB132"/>
  <c r="CA131"/>
  <c r="CA132"/>
  <c r="CB131"/>
  <c r="CC131"/>
  <c r="CC132"/>
  <c r="BZ132"/>
  <c r="BL125"/>
  <c r="BH133"/>
  <c r="BL133" s="1"/>
  <c r="BR116"/>
  <c r="BA133"/>
  <c r="AZ133"/>
  <c r="BI133"/>
  <c r="BM133" s="1"/>
  <c r="BM125"/>
  <c r="DA125"/>
  <c r="BR123"/>
  <c r="BS123"/>
  <c r="CR132"/>
  <c r="CY124"/>
  <c r="AV134"/>
  <c r="AX134" s="1"/>
  <c r="BA134" s="1"/>
  <c r="AH128"/>
  <c r="AZ131"/>
  <c r="AO139" s="1"/>
  <c r="CU131"/>
  <c r="BA125"/>
  <c r="AZ125"/>
  <c r="CI125"/>
  <c r="DO125"/>
  <c r="DK133"/>
  <c r="DO133" s="1"/>
  <c r="CJ123"/>
  <c r="CK123"/>
  <c r="AI131"/>
  <c r="X139" s="1"/>
  <c r="AH131"/>
  <c r="W139" s="1"/>
  <c r="DU104"/>
  <c r="DJ112" s="1"/>
  <c r="DL112" s="1"/>
  <c r="DN112" s="1"/>
  <c r="CT131"/>
  <c r="AV126"/>
  <c r="AX126" s="1"/>
  <c r="DT123"/>
  <c r="DU123"/>
  <c r="AN131"/>
  <c r="AY131" s="1"/>
  <c r="AN139" s="1"/>
  <c r="AY127"/>
  <c r="AY135" s="1"/>
  <c r="AY136" s="1"/>
  <c r="AN141" s="1"/>
  <c r="AN133"/>
  <c r="AY133" s="1"/>
  <c r="BQ125"/>
  <c r="CV125"/>
  <c r="CR133"/>
  <c r="CV133" s="1"/>
  <c r="DN125"/>
  <c r="DJ133"/>
  <c r="DN133" s="1"/>
  <c r="AH133"/>
  <c r="AI133"/>
  <c r="DT116"/>
  <c r="CU132"/>
  <c r="CW132" s="1"/>
  <c r="DP124"/>
  <c r="DR124" s="1"/>
  <c r="CE125"/>
  <c r="CA133"/>
  <c r="CE133" s="1"/>
  <c r="DS125"/>
  <c r="AH134"/>
  <c r="AI134"/>
  <c r="BZ133"/>
  <c r="CD133" s="1"/>
  <c r="CD125"/>
  <c r="CS133"/>
  <c r="CW133" s="1"/>
  <c r="CW125"/>
  <c r="DB123"/>
  <c r="DC123"/>
  <c r="BO124"/>
  <c r="AN134"/>
  <c r="AY134" s="1"/>
  <c r="CT132"/>
  <c r="CS131"/>
  <c r="CG124"/>
  <c r="DB103"/>
  <c r="CQ111" s="1"/>
  <c r="DC103"/>
  <c r="CR111" s="1"/>
  <c r="BR104"/>
  <c r="BG112" s="1"/>
  <c r="BS104"/>
  <c r="BH112" s="1"/>
  <c r="DN22"/>
  <c r="DM126" s="1"/>
  <c r="DM134" s="1"/>
  <c r="DH22"/>
  <c r="DG22"/>
  <c r="DL22"/>
  <c r="DK126" s="1"/>
  <c r="DK22"/>
  <c r="DJ126" s="1"/>
  <c r="DM22"/>
  <c r="DL126" s="1"/>
  <c r="DL134" s="1"/>
  <c r="DJ22"/>
  <c r="DI126" s="1"/>
  <c r="DI22"/>
  <c r="DH126" s="1"/>
  <c r="DF23"/>
  <c r="CV22"/>
  <c r="CU126" s="1"/>
  <c r="CU134" s="1"/>
  <c r="CO22"/>
  <c r="CR22"/>
  <c r="CQ126" s="1"/>
  <c r="CP22"/>
  <c r="CS22"/>
  <c r="CR126" s="1"/>
  <c r="CQ22"/>
  <c r="CP126" s="1"/>
  <c r="DB117" s="1"/>
  <c r="CT22"/>
  <c r="CS126" s="1"/>
  <c r="CU22"/>
  <c r="CT126" s="1"/>
  <c r="CT134" s="1"/>
  <c r="CN23"/>
  <c r="CD22"/>
  <c r="CC126" s="1"/>
  <c r="CC134" s="1"/>
  <c r="BW22"/>
  <c r="BX22"/>
  <c r="BY22"/>
  <c r="BX126" s="1"/>
  <c r="CJ117" s="1"/>
  <c r="CB22"/>
  <c r="CA126" s="1"/>
  <c r="BZ22"/>
  <c r="BY126" s="1"/>
  <c r="CJ118" s="1"/>
  <c r="CA22"/>
  <c r="BZ126" s="1"/>
  <c r="CC22"/>
  <c r="CB126" s="1"/>
  <c r="CB134" s="1"/>
  <c r="BV23"/>
  <c r="BL22"/>
  <c r="BK126" s="1"/>
  <c r="BK134" s="1"/>
  <c r="BI22"/>
  <c r="BH126" s="1"/>
  <c r="BE22"/>
  <c r="BH22"/>
  <c r="BG126" s="1"/>
  <c r="BF22"/>
  <c r="BK22"/>
  <c r="BJ126" s="1"/>
  <c r="BJ134" s="1"/>
  <c r="BG22"/>
  <c r="BF126" s="1"/>
  <c r="BJ22"/>
  <c r="BI126" s="1"/>
  <c r="BD23"/>
  <c r="V25"/>
  <c r="Y25"/>
  <c r="U25"/>
  <c r="W25"/>
  <c r="Z25"/>
  <c r="T26"/>
  <c r="AA25"/>
  <c r="X25"/>
  <c r="AB25"/>
  <c r="AS24"/>
  <c r="AO24"/>
  <c r="AN24"/>
  <c r="AP24"/>
  <c r="AQ24"/>
  <c r="AR24"/>
  <c r="AT24"/>
  <c r="AM24"/>
  <c r="AL25"/>
  <c r="CK124" l="1"/>
  <c r="CK127" s="1"/>
  <c r="CK135" s="1"/>
  <c r="CK136" s="1"/>
  <c r="BZ141" s="1"/>
  <c r="CA111"/>
  <c r="CC111" s="1"/>
  <c r="BI111"/>
  <c r="BK111" s="1"/>
  <c r="AU151"/>
  <c r="CA112"/>
  <c r="CC112" s="1"/>
  <c r="AD151"/>
  <c r="AF151" s="1"/>
  <c r="AI151" s="1"/>
  <c r="CV131"/>
  <c r="AE151"/>
  <c r="AC152"/>
  <c r="CE131"/>
  <c r="AD179"/>
  <c r="AF179" s="1"/>
  <c r="AH179" s="1"/>
  <c r="DB124"/>
  <c r="AR141"/>
  <c r="AT141" s="1"/>
  <c r="BN133"/>
  <c r="BP133" s="1"/>
  <c r="AB152"/>
  <c r="AT151"/>
  <c r="CE132"/>
  <c r="Y153"/>
  <c r="Y161" s="1"/>
  <c r="Y181"/>
  <c r="AB180"/>
  <c r="AP152"/>
  <c r="AP180"/>
  <c r="AU179"/>
  <c r="AY179"/>
  <c r="AC180"/>
  <c r="AZ132"/>
  <c r="AO140" s="1"/>
  <c r="Z153"/>
  <c r="Z161" s="1"/>
  <c r="Z181"/>
  <c r="Z189" s="1"/>
  <c r="AR152"/>
  <c r="AT152" s="1"/>
  <c r="AR180"/>
  <c r="X153"/>
  <c r="AH144" s="1"/>
  <c r="X181"/>
  <c r="AH172" s="1"/>
  <c r="DL111"/>
  <c r="DN111" s="1"/>
  <c r="DK111"/>
  <c r="DM111" s="1"/>
  <c r="AT179"/>
  <c r="W153"/>
  <c r="W181"/>
  <c r="AA153"/>
  <c r="AA161" s="1"/>
  <c r="AA181"/>
  <c r="AA189" s="1"/>
  <c r="AG180"/>
  <c r="BR118"/>
  <c r="BG132" s="1"/>
  <c r="CF133"/>
  <c r="CH133" s="1"/>
  <c r="AZ134"/>
  <c r="AE179"/>
  <c r="AO152"/>
  <c r="AO180"/>
  <c r="AQ152"/>
  <c r="AQ180"/>
  <c r="AS152"/>
  <c r="AS180"/>
  <c r="AN152"/>
  <c r="AY152" s="1"/>
  <c r="AN180"/>
  <c r="V153"/>
  <c r="AG153" s="1"/>
  <c r="V181"/>
  <c r="DP133"/>
  <c r="DR133" s="1"/>
  <c r="CW131"/>
  <c r="BR124"/>
  <c r="BS124"/>
  <c r="CV132"/>
  <c r="CX132" s="1"/>
  <c r="CZ132" s="1"/>
  <c r="CY125"/>
  <c r="CG125"/>
  <c r="DP125"/>
  <c r="DR125" s="1"/>
  <c r="CX133"/>
  <c r="CZ133" s="1"/>
  <c r="BO125"/>
  <c r="CD131"/>
  <c r="DA127"/>
  <c r="DA135" s="1"/>
  <c r="DA136" s="1"/>
  <c r="CP141" s="1"/>
  <c r="CP131"/>
  <c r="DA131" s="1"/>
  <c r="CP139" s="1"/>
  <c r="CP133"/>
  <c r="DA133" s="1"/>
  <c r="CI127"/>
  <c r="CI135" s="1"/>
  <c r="CI136" s="1"/>
  <c r="BX141" s="1"/>
  <c r="BX131"/>
  <c r="CI131" s="1"/>
  <c r="BX139" s="1"/>
  <c r="BX133"/>
  <c r="CI133" s="1"/>
  <c r="BY131"/>
  <c r="BY133"/>
  <c r="CJ127"/>
  <c r="CJ135" s="1"/>
  <c r="CJ136" s="1"/>
  <c r="BY141" s="1"/>
  <c r="CA134"/>
  <c r="CE134" s="1"/>
  <c r="CE126"/>
  <c r="DS126"/>
  <c r="BZ134"/>
  <c r="CD134" s="1"/>
  <c r="CD126"/>
  <c r="BH131"/>
  <c r="BJ131"/>
  <c r="BH132"/>
  <c r="BK131"/>
  <c r="BJ132"/>
  <c r="BI131"/>
  <c r="BI132"/>
  <c r="BK132"/>
  <c r="DK112"/>
  <c r="DM112" s="1"/>
  <c r="CG133"/>
  <c r="CY133"/>
  <c r="DQ133"/>
  <c r="BL126"/>
  <c r="BH134"/>
  <c r="BL134" s="1"/>
  <c r="AQ139"/>
  <c r="AS139" s="1"/>
  <c r="AR139"/>
  <c r="AT139" s="1"/>
  <c r="CR134"/>
  <c r="CV134" s="1"/>
  <c r="CV126"/>
  <c r="CS134"/>
  <c r="CW134" s="1"/>
  <c r="CW126"/>
  <c r="BQ126"/>
  <c r="DT118"/>
  <c r="CF125"/>
  <c r="CH125" s="1"/>
  <c r="BR117"/>
  <c r="BF134" s="1"/>
  <c r="BQ134" s="1"/>
  <c r="Y139"/>
  <c r="AA139" s="1"/>
  <c r="Z139"/>
  <c r="AB139" s="1"/>
  <c r="DU124"/>
  <c r="DT124"/>
  <c r="CP134"/>
  <c r="DA134" s="1"/>
  <c r="DA126"/>
  <c r="CP132"/>
  <c r="DA132" s="1"/>
  <c r="CP140" s="1"/>
  <c r="BY134"/>
  <c r="BY132"/>
  <c r="BI134"/>
  <c r="BM134" s="1"/>
  <c r="BM126"/>
  <c r="DK131"/>
  <c r="DL131"/>
  <c r="DM131"/>
  <c r="DJ131"/>
  <c r="DM132"/>
  <c r="DJ132"/>
  <c r="DK132"/>
  <c r="DL132"/>
  <c r="DQ125"/>
  <c r="DT117"/>
  <c r="DH134" s="1"/>
  <c r="DS134" s="1"/>
  <c r="AY128"/>
  <c r="DN126"/>
  <c r="DJ134"/>
  <c r="DN134" s="1"/>
  <c r="CI126"/>
  <c r="BX134"/>
  <c r="CI134" s="1"/>
  <c r="BX132"/>
  <c r="CI132" s="1"/>
  <c r="BX140" s="1"/>
  <c r="BA126"/>
  <c r="AZ126"/>
  <c r="DK134"/>
  <c r="DO134" s="1"/>
  <c r="DO126"/>
  <c r="BN125"/>
  <c r="BP125" s="1"/>
  <c r="CX125"/>
  <c r="CZ125" s="1"/>
  <c r="DB118"/>
  <c r="BO133"/>
  <c r="CD132"/>
  <c r="CT111"/>
  <c r="CV111" s="1"/>
  <c r="CS111"/>
  <c r="CU111" s="1"/>
  <c r="BI112"/>
  <c r="BK112" s="1"/>
  <c r="BJ112"/>
  <c r="BL112" s="1"/>
  <c r="DM23"/>
  <c r="DG23"/>
  <c r="DN23"/>
  <c r="DK23"/>
  <c r="DH23"/>
  <c r="DL23"/>
  <c r="DI23"/>
  <c r="DJ23"/>
  <c r="DF24"/>
  <c r="CU23"/>
  <c r="CQ23"/>
  <c r="CV23"/>
  <c r="CR23"/>
  <c r="CS23"/>
  <c r="CO23"/>
  <c r="CP23"/>
  <c r="CT23"/>
  <c r="CN24"/>
  <c r="CC23"/>
  <c r="BX23"/>
  <c r="CD23"/>
  <c r="BW23"/>
  <c r="CA23"/>
  <c r="CB23"/>
  <c r="BY23"/>
  <c r="BZ23"/>
  <c r="BV24"/>
  <c r="BK23"/>
  <c r="BF23"/>
  <c r="BL23"/>
  <c r="BE23"/>
  <c r="BG23"/>
  <c r="BJ23"/>
  <c r="BH23"/>
  <c r="BI23"/>
  <c r="BD24"/>
  <c r="AM25"/>
  <c r="AR25"/>
  <c r="AN25"/>
  <c r="AT25"/>
  <c r="AP25"/>
  <c r="AL26"/>
  <c r="AO25"/>
  <c r="AS25"/>
  <c r="AQ25"/>
  <c r="AA26"/>
  <c r="AB26"/>
  <c r="U26"/>
  <c r="X26"/>
  <c r="V26"/>
  <c r="Z26"/>
  <c r="W26"/>
  <c r="Y26"/>
  <c r="AW151" l="1"/>
  <c r="AH151"/>
  <c r="AV179"/>
  <c r="AX179" s="1"/>
  <c r="AZ179" s="1"/>
  <c r="CX131"/>
  <c r="CZ131" s="1"/>
  <c r="BS127"/>
  <c r="BS135" s="1"/>
  <c r="BS136" s="1"/>
  <c r="BH141" s="1"/>
  <c r="BR127"/>
  <c r="BR135" s="1"/>
  <c r="BR136" s="1"/>
  <c r="BG141" s="1"/>
  <c r="AE152"/>
  <c r="CF131"/>
  <c r="CH131" s="1"/>
  <c r="DQ134"/>
  <c r="AI179"/>
  <c r="AC153"/>
  <c r="CI128"/>
  <c r="X188"/>
  <c r="AA188"/>
  <c r="CY131"/>
  <c r="BG133"/>
  <c r="BR133" s="1"/>
  <c r="AC161"/>
  <c r="AV151"/>
  <c r="AX151" s="1"/>
  <c r="BA151" s="1"/>
  <c r="BG134"/>
  <c r="DU127"/>
  <c r="DU135" s="1"/>
  <c r="DU136" s="1"/>
  <c r="DJ141" s="1"/>
  <c r="BG131"/>
  <c r="X161"/>
  <c r="AB161" s="1"/>
  <c r="AU152"/>
  <c r="AV152" s="1"/>
  <c r="AX152" s="1"/>
  <c r="BA152" s="1"/>
  <c r="AD180"/>
  <c r="AF180" s="1"/>
  <c r="AD152"/>
  <c r="AF152" s="1"/>
  <c r="AI152" s="1"/>
  <c r="CF132"/>
  <c r="CH132" s="1"/>
  <c r="CJ132" s="1"/>
  <c r="BY140" s="1"/>
  <c r="BG151"/>
  <c r="BG179"/>
  <c r="AS153"/>
  <c r="AS161" s="1"/>
  <c r="AS181"/>
  <c r="AS189" s="1"/>
  <c r="BF151"/>
  <c r="BQ151" s="1"/>
  <c r="BF179"/>
  <c r="CA151"/>
  <c r="CA179"/>
  <c r="DI151"/>
  <c r="DI179"/>
  <c r="AB181"/>
  <c r="X189"/>
  <c r="AB189" s="1"/>
  <c r="AT180"/>
  <c r="W154"/>
  <c r="W182"/>
  <c r="AH174" s="1"/>
  <c r="W189" s="1"/>
  <c r="AO153"/>
  <c r="AO181"/>
  <c r="BI151"/>
  <c r="BI179"/>
  <c r="BX151"/>
  <c r="CI151" s="1"/>
  <c r="BX179"/>
  <c r="CS151"/>
  <c r="CS179"/>
  <c r="DL151"/>
  <c r="DL179"/>
  <c r="AG181"/>
  <c r="AQ140"/>
  <c r="AS140" s="1"/>
  <c r="AR140"/>
  <c r="AT140" s="1"/>
  <c r="Y188"/>
  <c r="CT151"/>
  <c r="CT179"/>
  <c r="AN153"/>
  <c r="AY153" s="1"/>
  <c r="AN181"/>
  <c r="CB151"/>
  <c r="CB179"/>
  <c r="V154"/>
  <c r="AH145" s="1"/>
  <c r="V182"/>
  <c r="BJ151"/>
  <c r="BJ179"/>
  <c r="CU151"/>
  <c r="CU179"/>
  <c r="DJ151"/>
  <c r="DJ179"/>
  <c r="X154"/>
  <c r="X162" s="1"/>
  <c r="X182"/>
  <c r="CC151"/>
  <c r="CC179"/>
  <c r="CQ151"/>
  <c r="CQ179"/>
  <c r="AU180"/>
  <c r="AW180" s="1"/>
  <c r="AB153"/>
  <c r="DO132"/>
  <c r="X187"/>
  <c r="Z188"/>
  <c r="Y154"/>
  <c r="Y162" s="1"/>
  <c r="Y182"/>
  <c r="DM151"/>
  <c r="DM179"/>
  <c r="Y189"/>
  <c r="AC189" s="1"/>
  <c r="AC181"/>
  <c r="Z154"/>
  <c r="Z162" s="1"/>
  <c r="Z182"/>
  <c r="Z190" s="1"/>
  <c r="AQ153"/>
  <c r="AQ161" s="1"/>
  <c r="AQ181"/>
  <c r="BK151"/>
  <c r="BK179"/>
  <c r="CR151"/>
  <c r="CR179"/>
  <c r="DK151"/>
  <c r="DK179"/>
  <c r="Z187"/>
  <c r="CY126"/>
  <c r="CY132"/>
  <c r="Y187"/>
  <c r="BY151"/>
  <c r="BY179"/>
  <c r="BH151"/>
  <c r="BH179"/>
  <c r="CP151"/>
  <c r="DA151" s="1"/>
  <c r="CP179"/>
  <c r="AR153"/>
  <c r="AR161" s="1"/>
  <c r="AR181"/>
  <c r="AR189" s="1"/>
  <c r="AP153"/>
  <c r="AZ144" s="1"/>
  <c r="AS160" s="1"/>
  <c r="AP181"/>
  <c r="AZ172" s="1"/>
  <c r="AA154"/>
  <c r="AA162" s="1"/>
  <c r="AA182"/>
  <c r="AA190" s="1"/>
  <c r="BZ151"/>
  <c r="BZ179"/>
  <c r="DH151"/>
  <c r="DS151" s="1"/>
  <c r="DH179"/>
  <c r="AY180"/>
  <c r="AW179"/>
  <c r="DO131"/>
  <c r="AA187"/>
  <c r="AE180"/>
  <c r="BL151"/>
  <c r="DU125"/>
  <c r="DT125"/>
  <c r="DT127"/>
  <c r="DT135" s="1"/>
  <c r="DT136" s="1"/>
  <c r="DI141" s="1"/>
  <c r="DA128"/>
  <c r="BL132"/>
  <c r="DQ126"/>
  <c r="BF132"/>
  <c r="BQ132" s="1"/>
  <c r="BF140" s="1"/>
  <c r="CG134"/>
  <c r="CB141"/>
  <c r="CD141" s="1"/>
  <c r="X159"/>
  <c r="AA159"/>
  <c r="Z159"/>
  <c r="Z160"/>
  <c r="X160"/>
  <c r="Y160"/>
  <c r="AA160"/>
  <c r="Y159"/>
  <c r="AH146"/>
  <c r="W162" s="1"/>
  <c r="CG131"/>
  <c r="BO134"/>
  <c r="CJ128"/>
  <c r="CG126"/>
  <c r="CG132"/>
  <c r="BO126"/>
  <c r="CX134"/>
  <c r="CZ134" s="1"/>
  <c r="BL131"/>
  <c r="DC125"/>
  <c r="DB125"/>
  <c r="CQ131"/>
  <c r="DC127"/>
  <c r="DC135" s="1"/>
  <c r="DC136" s="1"/>
  <c r="CR141" s="1"/>
  <c r="CQ133"/>
  <c r="BF131"/>
  <c r="BQ131" s="1"/>
  <c r="BF139" s="1"/>
  <c r="BF133"/>
  <c r="BQ133" s="1"/>
  <c r="CX126"/>
  <c r="CZ126" s="1"/>
  <c r="DP126"/>
  <c r="DR126" s="1"/>
  <c r="DS127"/>
  <c r="DS135" s="1"/>
  <c r="DS136" s="1"/>
  <c r="DH141" s="1"/>
  <c r="DI134"/>
  <c r="DH132"/>
  <c r="DS132" s="1"/>
  <c r="DH140" s="1"/>
  <c r="CK131"/>
  <c r="BZ139" s="1"/>
  <c r="CJ131"/>
  <c r="BY139" s="1"/>
  <c r="CK128"/>
  <c r="DP134"/>
  <c r="DR134" s="1"/>
  <c r="DN131"/>
  <c r="BN126"/>
  <c r="BP126" s="1"/>
  <c r="BQ127"/>
  <c r="BQ135" s="1"/>
  <c r="BQ136" s="1"/>
  <c r="BF141" s="1"/>
  <c r="CF134"/>
  <c r="CH134" s="1"/>
  <c r="CJ134" s="1"/>
  <c r="DI133"/>
  <c r="DI131"/>
  <c r="CK133"/>
  <c r="CJ133"/>
  <c r="CQ132"/>
  <c r="DB127"/>
  <c r="DB135" s="1"/>
  <c r="DB136" s="1"/>
  <c r="CQ141" s="1"/>
  <c r="DI132"/>
  <c r="BN134"/>
  <c r="BP134" s="1"/>
  <c r="BM131"/>
  <c r="CF126"/>
  <c r="CH126" s="1"/>
  <c r="DH131"/>
  <c r="DS131" s="1"/>
  <c r="DH139" s="1"/>
  <c r="DH133"/>
  <c r="DS133" s="1"/>
  <c r="CK125"/>
  <c r="CJ125"/>
  <c r="BR125"/>
  <c r="BS125"/>
  <c r="CQ134"/>
  <c r="DN132"/>
  <c r="CY134"/>
  <c r="BM132"/>
  <c r="DL24"/>
  <c r="DN24"/>
  <c r="DM24"/>
  <c r="DJ24"/>
  <c r="DI24"/>
  <c r="DK24"/>
  <c r="DG24"/>
  <c r="DH24"/>
  <c r="DF25"/>
  <c r="CT24"/>
  <c r="CR24"/>
  <c r="CU24"/>
  <c r="CV24"/>
  <c r="CO24"/>
  <c r="CP24"/>
  <c r="CQ24"/>
  <c r="CS24"/>
  <c r="CN25"/>
  <c r="CB24"/>
  <c r="CC24"/>
  <c r="CD24"/>
  <c r="BW24"/>
  <c r="BZ24"/>
  <c r="BX24"/>
  <c r="BY24"/>
  <c r="CA24"/>
  <c r="BV25"/>
  <c r="BJ24"/>
  <c r="BK24"/>
  <c r="BE24"/>
  <c r="BG24"/>
  <c r="BL24"/>
  <c r="BI24"/>
  <c r="BF24"/>
  <c r="BH24"/>
  <c r="BD25"/>
  <c r="AP26"/>
  <c r="AN26"/>
  <c r="AR26"/>
  <c r="AT26"/>
  <c r="AM26"/>
  <c r="AS26"/>
  <c r="AQ26"/>
  <c r="AO26"/>
  <c r="CV151" l="1"/>
  <c r="CK132"/>
  <c r="BZ140" s="1"/>
  <c r="CB140" s="1"/>
  <c r="CD140" s="1"/>
  <c r="AZ151"/>
  <c r="DN151"/>
  <c r="AD181"/>
  <c r="AF181" s="1"/>
  <c r="AH181" s="1"/>
  <c r="AH152"/>
  <c r="AH155" s="1"/>
  <c r="AH163" s="1"/>
  <c r="AH164" s="1"/>
  <c r="W169" s="1"/>
  <c r="CE151"/>
  <c r="AD153"/>
  <c r="AF153" s="1"/>
  <c r="AI153" s="1"/>
  <c r="BS134"/>
  <c r="AP160"/>
  <c r="DP132"/>
  <c r="DR132" s="1"/>
  <c r="DT132" s="1"/>
  <c r="DI140" s="1"/>
  <c r="BA179"/>
  <c r="AR159"/>
  <c r="AQ159"/>
  <c r="BS133"/>
  <c r="AW152"/>
  <c r="AR160"/>
  <c r="BS128"/>
  <c r="AU153"/>
  <c r="AG154"/>
  <c r="AP159"/>
  <c r="AT159" s="1"/>
  <c r="BR128"/>
  <c r="BJ141"/>
  <c r="BL141" s="1"/>
  <c r="AP161"/>
  <c r="AT161" s="1"/>
  <c r="AS159"/>
  <c r="CD151"/>
  <c r="AU161"/>
  <c r="AB188"/>
  <c r="DU128"/>
  <c r="DO151"/>
  <c r="W187"/>
  <c r="AB162"/>
  <c r="AQ188"/>
  <c r="AP188"/>
  <c r="AD161"/>
  <c r="AF161" s="1"/>
  <c r="AE161"/>
  <c r="AE189"/>
  <c r="AC154"/>
  <c r="BM151"/>
  <c r="BO151" s="1"/>
  <c r="AC188"/>
  <c r="CW151"/>
  <c r="CY151" s="1"/>
  <c r="W160"/>
  <c r="AH180"/>
  <c r="AH183" s="1"/>
  <c r="AH191" s="1"/>
  <c r="AI180"/>
  <c r="AI183" s="1"/>
  <c r="AI191" s="1"/>
  <c r="AI192" s="1"/>
  <c r="X197" s="1"/>
  <c r="DP131"/>
  <c r="DR131" s="1"/>
  <c r="DU131" s="1"/>
  <c r="DJ139" s="1"/>
  <c r="CA139"/>
  <c r="CC139" s="1"/>
  <c r="AB154"/>
  <c r="AC162"/>
  <c r="V161"/>
  <c r="AG161" s="1"/>
  <c r="AG155"/>
  <c r="AG163" s="1"/>
  <c r="AG164" s="1"/>
  <c r="V169" s="1"/>
  <c r="V162"/>
  <c r="AG162" s="1"/>
  <c r="V160"/>
  <c r="AG160" s="1"/>
  <c r="V168" s="1"/>
  <c r="V159"/>
  <c r="AG159" s="1"/>
  <c r="V167" s="1"/>
  <c r="BI152"/>
  <c r="BI180"/>
  <c r="AR154"/>
  <c r="AR162" s="1"/>
  <c r="AR182"/>
  <c r="AR190" s="1"/>
  <c r="BZ152"/>
  <c r="BZ180"/>
  <c r="CS152"/>
  <c r="CS180"/>
  <c r="DM152"/>
  <c r="DM180"/>
  <c r="AQ189"/>
  <c r="AU189" s="1"/>
  <c r="AU181"/>
  <c r="AG182"/>
  <c r="AQ187"/>
  <c r="AP187"/>
  <c r="AR187"/>
  <c r="AP154"/>
  <c r="AP162" s="1"/>
  <c r="AP182"/>
  <c r="BG152"/>
  <c r="BG180"/>
  <c r="CA152"/>
  <c r="CA180"/>
  <c r="CQ152"/>
  <c r="CQ180"/>
  <c r="DL152"/>
  <c r="DL180"/>
  <c r="BM179"/>
  <c r="AB159"/>
  <c r="AZ152"/>
  <c r="AT153"/>
  <c r="AS188"/>
  <c r="AH173"/>
  <c r="AD189"/>
  <c r="AF189" s="1"/>
  <c r="AH189" s="1"/>
  <c r="AN154"/>
  <c r="AN182"/>
  <c r="CB152"/>
  <c r="CB180"/>
  <c r="BL179"/>
  <c r="AO154"/>
  <c r="AO182"/>
  <c r="AZ174" s="1"/>
  <c r="CU152"/>
  <c r="CU180"/>
  <c r="CI179"/>
  <c r="DA179"/>
  <c r="AQ154"/>
  <c r="AQ162" s="1"/>
  <c r="AQ182"/>
  <c r="BF152"/>
  <c r="BQ152" s="1"/>
  <c r="BF180"/>
  <c r="BY152"/>
  <c r="BY180"/>
  <c r="X190"/>
  <c r="AB190" s="1"/>
  <c r="AB182"/>
  <c r="CW179"/>
  <c r="W190"/>
  <c r="W188"/>
  <c r="CE179"/>
  <c r="AE181"/>
  <c r="BQ128"/>
  <c r="AE153"/>
  <c r="AI155"/>
  <c r="AI163" s="1"/>
  <c r="AI164" s="1"/>
  <c r="X169" s="1"/>
  <c r="AC187"/>
  <c r="AS187"/>
  <c r="CT152"/>
  <c r="CT180"/>
  <c r="CC152"/>
  <c r="CC180"/>
  <c r="BQ179"/>
  <c r="DJ152"/>
  <c r="DJ180"/>
  <c r="BK152"/>
  <c r="BK180"/>
  <c r="CP152"/>
  <c r="DA152" s="1"/>
  <c r="CP180"/>
  <c r="AP189"/>
  <c r="AT189" s="1"/>
  <c r="AT181"/>
  <c r="DO179"/>
  <c r="DN179"/>
  <c r="AB160"/>
  <c r="BO132"/>
  <c r="AQ160"/>
  <c r="AU160" s="1"/>
  <c r="AR188"/>
  <c r="DI152"/>
  <c r="DI180"/>
  <c r="CD179"/>
  <c r="BJ152"/>
  <c r="BJ180"/>
  <c r="DH152"/>
  <c r="DS152" s="1"/>
  <c r="DH180"/>
  <c r="Y190"/>
  <c r="AC190" s="1"/>
  <c r="AC182"/>
  <c r="DS179"/>
  <c r="CV179"/>
  <c r="AY181"/>
  <c r="AS154"/>
  <c r="AS162" s="1"/>
  <c r="AS182"/>
  <c r="AS190" s="1"/>
  <c r="BH152"/>
  <c r="BH180"/>
  <c r="BX152"/>
  <c r="CI152" s="1"/>
  <c r="BX180"/>
  <c r="CR152"/>
  <c r="CR180"/>
  <c r="DK152"/>
  <c r="DK180"/>
  <c r="AV180"/>
  <c r="AX180" s="1"/>
  <c r="BO131"/>
  <c r="CB139"/>
  <c r="CD139" s="1"/>
  <c r="AC159"/>
  <c r="AB187"/>
  <c r="DL141"/>
  <c r="DN141" s="1"/>
  <c r="AC160"/>
  <c r="BR134"/>
  <c r="W159"/>
  <c r="W161"/>
  <c r="CT141"/>
  <c r="CV141" s="1"/>
  <c r="CK134"/>
  <c r="DT128"/>
  <c r="DC128"/>
  <c r="BN132"/>
  <c r="BP132" s="1"/>
  <c r="BR132" s="1"/>
  <c r="BG140" s="1"/>
  <c r="CK126"/>
  <c r="CJ126"/>
  <c r="DT126"/>
  <c r="DU126"/>
  <c r="BR126"/>
  <c r="BS126"/>
  <c r="DT134"/>
  <c r="DU134"/>
  <c r="DC131"/>
  <c r="CR139" s="1"/>
  <c r="DB131"/>
  <c r="CQ139" s="1"/>
  <c r="DS128"/>
  <c r="DB134"/>
  <c r="DC134"/>
  <c r="DC132"/>
  <c r="CR140" s="1"/>
  <c r="DB132"/>
  <c r="CQ140" s="1"/>
  <c r="BN131"/>
  <c r="BP131" s="1"/>
  <c r="DU133"/>
  <c r="DT133"/>
  <c r="DC126"/>
  <c r="DB126"/>
  <c r="DB133"/>
  <c r="DC133"/>
  <c r="DQ132"/>
  <c r="DQ131"/>
  <c r="DB128"/>
  <c r="DK25"/>
  <c r="DL25"/>
  <c r="DM25"/>
  <c r="DI25"/>
  <c r="DN25"/>
  <c r="DH25"/>
  <c r="DJ25"/>
  <c r="DG25"/>
  <c r="DF26"/>
  <c r="CS25"/>
  <c r="CT25"/>
  <c r="CO25"/>
  <c r="CU25"/>
  <c r="CP25"/>
  <c r="CV25"/>
  <c r="CQ25"/>
  <c r="CR25"/>
  <c r="CN26"/>
  <c r="CA25"/>
  <c r="CB25"/>
  <c r="CC25"/>
  <c r="CD25"/>
  <c r="BY25"/>
  <c r="BX25"/>
  <c r="BW25"/>
  <c r="BZ25"/>
  <c r="BV26"/>
  <c r="BI25"/>
  <c r="BF25"/>
  <c r="BJ25"/>
  <c r="BE25"/>
  <c r="BK25"/>
  <c r="BH25"/>
  <c r="BL25"/>
  <c r="BG25"/>
  <c r="BD26"/>
  <c r="CA140" l="1"/>
  <c r="CC140" s="1"/>
  <c r="AT188"/>
  <c r="AI181"/>
  <c r="DP151"/>
  <c r="DR151" s="1"/>
  <c r="DT151" s="1"/>
  <c r="CW152"/>
  <c r="CG151"/>
  <c r="DQ179"/>
  <c r="CF151"/>
  <c r="CH151" s="1"/>
  <c r="CK151" s="1"/>
  <c r="AU188"/>
  <c r="AW161"/>
  <c r="AH156"/>
  <c r="AV153"/>
  <c r="AX153" s="1"/>
  <c r="AZ153" s="1"/>
  <c r="BN151"/>
  <c r="BP151" s="1"/>
  <c r="BR151" s="1"/>
  <c r="AD162"/>
  <c r="AF162" s="1"/>
  <c r="AH162" s="1"/>
  <c r="AD188"/>
  <c r="AF188" s="1"/>
  <c r="AH188" s="1"/>
  <c r="W196" s="1"/>
  <c r="DU132"/>
  <c r="DJ140" s="1"/>
  <c r="DL140" s="1"/>
  <c r="DN140" s="1"/>
  <c r="AT160"/>
  <c r="AV160" s="1"/>
  <c r="AX160" s="1"/>
  <c r="AH153"/>
  <c r="CV152"/>
  <c r="CX151"/>
  <c r="CZ151" s="1"/>
  <c r="DB151" s="1"/>
  <c r="AV161"/>
  <c r="AX161" s="1"/>
  <c r="AU159"/>
  <c r="AV159" s="1"/>
  <c r="AX159" s="1"/>
  <c r="AG156"/>
  <c r="AD160"/>
  <c r="AF160" s="1"/>
  <c r="AI160" s="1"/>
  <c r="X168" s="1"/>
  <c r="AI189"/>
  <c r="AD187"/>
  <c r="AF187" s="1"/>
  <c r="AI187" s="1"/>
  <c r="X195" s="1"/>
  <c r="DT131"/>
  <c r="DI139" s="1"/>
  <c r="DL139" s="1"/>
  <c r="DN139" s="1"/>
  <c r="DQ151"/>
  <c r="AE188"/>
  <c r="AH192"/>
  <c r="W197" s="1"/>
  <c r="BL152"/>
  <c r="CG179"/>
  <c r="CE152"/>
  <c r="AI184"/>
  <c r="AI156"/>
  <c r="AD182"/>
  <c r="AF182" s="1"/>
  <c r="AH182" s="1"/>
  <c r="AE160"/>
  <c r="AV181"/>
  <c r="AX181" s="1"/>
  <c r="BA181" s="1"/>
  <c r="AU162"/>
  <c r="AT162"/>
  <c r="DO152"/>
  <c r="AE154"/>
  <c r="BM152"/>
  <c r="AE162"/>
  <c r="AW153"/>
  <c r="AD190"/>
  <c r="AF190" s="1"/>
  <c r="AI190" s="1"/>
  <c r="AU154"/>
  <c r="BO179"/>
  <c r="AW189"/>
  <c r="AD154"/>
  <c r="AF154" s="1"/>
  <c r="AH154" s="1"/>
  <c r="AH184"/>
  <c r="DN152"/>
  <c r="Z169"/>
  <c r="AB169" s="1"/>
  <c r="AD159"/>
  <c r="AF159" s="1"/>
  <c r="AI159" s="1"/>
  <c r="X167" s="1"/>
  <c r="AT154"/>
  <c r="CX179"/>
  <c r="CZ179" s="1"/>
  <c r="DB179" s="1"/>
  <c r="CD152"/>
  <c r="AO187"/>
  <c r="AO189"/>
  <c r="BJ153"/>
  <c r="BJ161" s="1"/>
  <c r="BJ181"/>
  <c r="BJ189" s="1"/>
  <c r="CP153"/>
  <c r="DA153" s="1"/>
  <c r="CP181"/>
  <c r="BI153"/>
  <c r="BI161" s="1"/>
  <c r="BI181"/>
  <c r="CC153"/>
  <c r="CC161" s="1"/>
  <c r="CC181"/>
  <c r="CC189" s="1"/>
  <c r="CV180"/>
  <c r="AG183"/>
  <c r="AG191" s="1"/>
  <c r="AG192" s="1"/>
  <c r="V197" s="1"/>
  <c r="V187"/>
  <c r="AG187" s="1"/>
  <c r="V195" s="1"/>
  <c r="V189"/>
  <c r="AG189" s="1"/>
  <c r="CE180"/>
  <c r="BX153"/>
  <c r="CI153" s="1"/>
  <c r="BX181"/>
  <c r="CU153"/>
  <c r="CU161" s="1"/>
  <c r="CU181"/>
  <c r="CU189" s="1"/>
  <c r="DI153"/>
  <c r="DI181"/>
  <c r="AU187"/>
  <c r="AZ146"/>
  <c r="AO160" s="1"/>
  <c r="AT187"/>
  <c r="V188"/>
  <c r="AG188" s="1"/>
  <c r="V196" s="1"/>
  <c r="DO180"/>
  <c r="CQ153"/>
  <c r="CQ181"/>
  <c r="CD180"/>
  <c r="BY153"/>
  <c r="BY181"/>
  <c r="DK153"/>
  <c r="DK161" s="1"/>
  <c r="DK181"/>
  <c r="BL180"/>
  <c r="AQ190"/>
  <c r="AU190" s="1"/>
  <c r="AU182"/>
  <c r="BF153"/>
  <c r="BQ153" s="1"/>
  <c r="BF181"/>
  <c r="BZ153"/>
  <c r="CJ144" s="1"/>
  <c r="BZ181"/>
  <c r="CS153"/>
  <c r="CS161" s="1"/>
  <c r="CS181"/>
  <c r="DL153"/>
  <c r="DL161" s="1"/>
  <c r="DL181"/>
  <c r="DL189" s="1"/>
  <c r="DS180"/>
  <c r="CW180"/>
  <c r="CY179"/>
  <c r="DP179"/>
  <c r="DR179" s="1"/>
  <c r="AZ145"/>
  <c r="AZ180"/>
  <c r="AZ183" s="1"/>
  <c r="AZ191" s="1"/>
  <c r="BA180"/>
  <c r="BA183" s="1"/>
  <c r="BA191" s="1"/>
  <c r="DN180"/>
  <c r="BG153"/>
  <c r="BG181"/>
  <c r="AY182"/>
  <c r="BK153"/>
  <c r="BK161" s="1"/>
  <c r="BK181"/>
  <c r="BK189" s="1"/>
  <c r="CR153"/>
  <c r="DB144" s="1"/>
  <c r="CS159" s="1"/>
  <c r="CR181"/>
  <c r="AT182"/>
  <c r="AP190"/>
  <c r="AT190" s="1"/>
  <c r="BH153"/>
  <c r="BH161" s="1"/>
  <c r="BH181"/>
  <c r="CA153"/>
  <c r="CA161" s="1"/>
  <c r="CA181"/>
  <c r="DH153"/>
  <c r="DS153" s="1"/>
  <c r="DH181"/>
  <c r="CI180"/>
  <c r="DA180"/>
  <c r="BQ180"/>
  <c r="AY154"/>
  <c r="AE190"/>
  <c r="AE187"/>
  <c r="BN179"/>
  <c r="BP179" s="1"/>
  <c r="DJ153"/>
  <c r="DT144" s="1"/>
  <c r="DJ181"/>
  <c r="DT172" s="1"/>
  <c r="AO190"/>
  <c r="AO188"/>
  <c r="CB153"/>
  <c r="CB161" s="1"/>
  <c r="CB181"/>
  <c r="CB189" s="1"/>
  <c r="CT153"/>
  <c r="CT161" s="1"/>
  <c r="CT181"/>
  <c r="CT189" s="1"/>
  <c r="DM153"/>
  <c r="DM161" s="1"/>
  <c r="DM181"/>
  <c r="DM189" s="1"/>
  <c r="BM180"/>
  <c r="AW181"/>
  <c r="AE159"/>
  <c r="AZ173"/>
  <c r="AE182"/>
  <c r="CF179"/>
  <c r="CH179" s="1"/>
  <c r="AV189"/>
  <c r="AX189" s="1"/>
  <c r="V190"/>
  <c r="AG190" s="1"/>
  <c r="BS132"/>
  <c r="BH140" s="1"/>
  <c r="BI140" s="1"/>
  <c r="BK140" s="1"/>
  <c r="AH161"/>
  <c r="AI161"/>
  <c r="BR131"/>
  <c r="BG139" s="1"/>
  <c r="BS131"/>
  <c r="BH139" s="1"/>
  <c r="CS139"/>
  <c r="CU139" s="1"/>
  <c r="CT139"/>
  <c r="CV139" s="1"/>
  <c r="CT140"/>
  <c r="CV140" s="1"/>
  <c r="CS140"/>
  <c r="CU140" s="1"/>
  <c r="DJ26"/>
  <c r="DL26"/>
  <c r="DK26"/>
  <c r="DH26"/>
  <c r="DG26"/>
  <c r="DI26"/>
  <c r="DM26"/>
  <c r="DN26"/>
  <c r="CR26"/>
  <c r="CV26"/>
  <c r="CS26"/>
  <c r="CO26"/>
  <c r="CP26"/>
  <c r="CT26"/>
  <c r="CU26"/>
  <c r="CQ26"/>
  <c r="BZ26"/>
  <c r="CA26"/>
  <c r="CC26"/>
  <c r="CB26"/>
  <c r="BX26"/>
  <c r="BW26"/>
  <c r="BY26"/>
  <c r="CD26"/>
  <c r="BH26"/>
  <c r="BK26"/>
  <c r="BI26"/>
  <c r="BJ26"/>
  <c r="BL26"/>
  <c r="BG26"/>
  <c r="BE26"/>
  <c r="BF26"/>
  <c r="AV188" l="1"/>
  <c r="AX188" s="1"/>
  <c r="BA188" s="1"/>
  <c r="AP196" s="1"/>
  <c r="AW188"/>
  <c r="Z197"/>
  <c r="AB197" s="1"/>
  <c r="DU151"/>
  <c r="DK139"/>
  <c r="DM139" s="1"/>
  <c r="DK140"/>
  <c r="DM140" s="1"/>
  <c r="AI162"/>
  <c r="CX152"/>
  <c r="CZ152" s="1"/>
  <c r="DB152" s="1"/>
  <c r="BM161"/>
  <c r="BO152"/>
  <c r="AO161"/>
  <c r="AZ161" s="1"/>
  <c r="CJ151"/>
  <c r="AG184"/>
  <c r="CY152"/>
  <c r="AW160"/>
  <c r="BA153"/>
  <c r="BJ140"/>
  <c r="BL140" s="1"/>
  <c r="AV162"/>
  <c r="AX162" s="1"/>
  <c r="AZ181"/>
  <c r="CE161"/>
  <c r="DQ152"/>
  <c r="AW159"/>
  <c r="BS151"/>
  <c r="AI188"/>
  <c r="X196" s="1"/>
  <c r="Y196" s="1"/>
  <c r="AA196" s="1"/>
  <c r="DC151"/>
  <c r="AI154"/>
  <c r="DO153"/>
  <c r="CW161"/>
  <c r="AI182"/>
  <c r="AV182"/>
  <c r="AX182" s="1"/>
  <c r="AZ182" s="1"/>
  <c r="DP180"/>
  <c r="DR180" s="1"/>
  <c r="DT180" s="1"/>
  <c r="AH190"/>
  <c r="CE153"/>
  <c r="DP152"/>
  <c r="DR152" s="1"/>
  <c r="DT152" s="1"/>
  <c r="AW162"/>
  <c r="CS160"/>
  <c r="CG152"/>
  <c r="AH159"/>
  <c r="W167" s="1"/>
  <c r="Y167" s="1"/>
  <c r="AA167" s="1"/>
  <c r="CU159"/>
  <c r="CW159" s="1"/>
  <c r="CR160"/>
  <c r="CR161"/>
  <c r="CV161" s="1"/>
  <c r="CR159"/>
  <c r="DO161"/>
  <c r="AW154"/>
  <c r="CT159"/>
  <c r="AH160"/>
  <c r="W168" s="1"/>
  <c r="Z168" s="1"/>
  <c r="AB168" s="1"/>
  <c r="CF152"/>
  <c r="CH152" s="1"/>
  <c r="CJ152" s="1"/>
  <c r="CU160"/>
  <c r="CT160"/>
  <c r="BN152"/>
  <c r="BP152" s="1"/>
  <c r="BR152" s="1"/>
  <c r="BM153"/>
  <c r="AV154"/>
  <c r="AX154" s="1"/>
  <c r="BA154" s="1"/>
  <c r="BZ161"/>
  <c r="CD161" s="1"/>
  <c r="AH187"/>
  <c r="W195" s="1"/>
  <c r="Z195" s="1"/>
  <c r="AB195" s="1"/>
  <c r="CD153"/>
  <c r="CF180"/>
  <c r="CH180" s="1"/>
  <c r="CJ180" s="1"/>
  <c r="BL161"/>
  <c r="AW187"/>
  <c r="DK187"/>
  <c r="DM188"/>
  <c r="BR144"/>
  <c r="BJ160" s="1"/>
  <c r="CW153"/>
  <c r="AZ184"/>
  <c r="AW190"/>
  <c r="BL153"/>
  <c r="DC179"/>
  <c r="AZ192"/>
  <c r="AO197" s="1"/>
  <c r="BN180"/>
  <c r="BP180" s="1"/>
  <c r="BR180" s="1"/>
  <c r="AZ160"/>
  <c r="AO168" s="1"/>
  <c r="CX180"/>
  <c r="CZ180" s="1"/>
  <c r="BA184"/>
  <c r="BA192"/>
  <c r="AP197" s="1"/>
  <c r="DM154"/>
  <c r="DM162" s="1"/>
  <c r="DM182"/>
  <c r="DM190" s="1"/>
  <c r="DS181"/>
  <c r="CS189"/>
  <c r="CW189" s="1"/>
  <c r="CW181"/>
  <c r="BG154"/>
  <c r="BG182"/>
  <c r="BZ154"/>
  <c r="BZ162" s="1"/>
  <c r="BZ182"/>
  <c r="AY183"/>
  <c r="AY191" s="1"/>
  <c r="AY192" s="1"/>
  <c r="AN197" s="1"/>
  <c r="AN189"/>
  <c r="AY189" s="1"/>
  <c r="AN187"/>
  <c r="AY187" s="1"/>
  <c r="AN195" s="1"/>
  <c r="CB154"/>
  <c r="CB162" s="1"/>
  <c r="CB182"/>
  <c r="CB190" s="1"/>
  <c r="DN181"/>
  <c r="DJ189"/>
  <c r="DN189" s="1"/>
  <c r="CK179"/>
  <c r="CJ179"/>
  <c r="BH189"/>
  <c r="BL189" s="1"/>
  <c r="BL181"/>
  <c r="BR172"/>
  <c r="BQ181"/>
  <c r="DA181"/>
  <c r="BA155"/>
  <c r="BA163" s="1"/>
  <c r="BA164" s="1"/>
  <c r="AP169" s="1"/>
  <c r="AN190"/>
  <c r="AY190" s="1"/>
  <c r="AO159"/>
  <c r="AZ159" s="1"/>
  <c r="AO167" s="1"/>
  <c r="DN153"/>
  <c r="CV153"/>
  <c r="AN188"/>
  <c r="AY188" s="1"/>
  <c r="AN196" s="1"/>
  <c r="CV181"/>
  <c r="CR189"/>
  <c r="CV189" s="1"/>
  <c r="DI154"/>
  <c r="DT146" s="1"/>
  <c r="DI159" s="1"/>
  <c r="DI182"/>
  <c r="DT174" s="1"/>
  <c r="BJ154"/>
  <c r="BJ162" s="1"/>
  <c r="BJ182"/>
  <c r="BJ190" s="1"/>
  <c r="BH154"/>
  <c r="BH182"/>
  <c r="CA154"/>
  <c r="CA162" s="1"/>
  <c r="CA182"/>
  <c r="BA189"/>
  <c r="AZ189"/>
  <c r="AZ155"/>
  <c r="AZ156" s="1"/>
  <c r="DJ161"/>
  <c r="DN161" s="1"/>
  <c r="DQ180"/>
  <c r="CP154"/>
  <c r="DB145" s="1"/>
  <c r="CP159" s="1"/>
  <c r="DA159" s="1"/>
  <c r="CP167" s="1"/>
  <c r="CP182"/>
  <c r="CI181"/>
  <c r="BY154"/>
  <c r="CJ146" s="1"/>
  <c r="BY182"/>
  <c r="AN159"/>
  <c r="AY159" s="1"/>
  <c r="AN167" s="1"/>
  <c r="AY155"/>
  <c r="AY163" s="1"/>
  <c r="AY164" s="1"/>
  <c r="AN169" s="1"/>
  <c r="AN161"/>
  <c r="AY161" s="1"/>
  <c r="DK154"/>
  <c r="DK182"/>
  <c r="DM187"/>
  <c r="DL187"/>
  <c r="CR154"/>
  <c r="CR182"/>
  <c r="BI154"/>
  <c r="BI162" s="1"/>
  <c r="BI182"/>
  <c r="BK154"/>
  <c r="BK162" s="1"/>
  <c r="BK182"/>
  <c r="BK190" s="1"/>
  <c r="BF154"/>
  <c r="BF182"/>
  <c r="CS154"/>
  <c r="CS182"/>
  <c r="DH154"/>
  <c r="DT145" s="1"/>
  <c r="DH161" s="1"/>
  <c r="DS161" s="1"/>
  <c r="DH182"/>
  <c r="BR179"/>
  <c r="BS179"/>
  <c r="CA189"/>
  <c r="CE189" s="1"/>
  <c r="CE181"/>
  <c r="BZ189"/>
  <c r="CD189" s="1"/>
  <c r="CD181"/>
  <c r="CJ172"/>
  <c r="DO181"/>
  <c r="DK189"/>
  <c r="DO189" s="1"/>
  <c r="BM181"/>
  <c r="BI189"/>
  <c r="BM189" s="1"/>
  <c r="AV190"/>
  <c r="AX190" s="1"/>
  <c r="BA190" s="1"/>
  <c r="BO180"/>
  <c r="DJ187"/>
  <c r="AV187"/>
  <c r="AX187" s="1"/>
  <c r="AZ187" s="1"/>
  <c r="AO195" s="1"/>
  <c r="BA160"/>
  <c r="AP168" s="1"/>
  <c r="DJ188"/>
  <c r="AN160"/>
  <c r="AY160" s="1"/>
  <c r="AN168" s="1"/>
  <c r="DK188"/>
  <c r="CG180"/>
  <c r="AO162"/>
  <c r="CC154"/>
  <c r="CC162" s="1"/>
  <c r="CC182"/>
  <c r="CC190" s="1"/>
  <c r="CQ154"/>
  <c r="DB146" s="1"/>
  <c r="CQ182"/>
  <c r="CU154"/>
  <c r="CU162" s="1"/>
  <c r="CU182"/>
  <c r="CU190" s="1"/>
  <c r="DJ154"/>
  <c r="DJ162" s="1"/>
  <c r="DJ182"/>
  <c r="BX154"/>
  <c r="CJ145" s="1"/>
  <c r="BX161" s="1"/>
  <c r="CI161" s="1"/>
  <c r="BX182"/>
  <c r="CJ173" s="1"/>
  <c r="BX189" s="1"/>
  <c r="CI189" s="1"/>
  <c r="CT154"/>
  <c r="CT162" s="1"/>
  <c r="CT182"/>
  <c r="CT190" s="1"/>
  <c r="DL154"/>
  <c r="DL162" s="1"/>
  <c r="DL182"/>
  <c r="DL190" s="1"/>
  <c r="DU179"/>
  <c r="DT179"/>
  <c r="AW182"/>
  <c r="DL188"/>
  <c r="DB172"/>
  <c r="CY180"/>
  <c r="AN162"/>
  <c r="AY162" s="1"/>
  <c r="DM160"/>
  <c r="DK159"/>
  <c r="DM159"/>
  <c r="DK160"/>
  <c r="DJ160"/>
  <c r="DL160"/>
  <c r="DL159"/>
  <c r="DJ159"/>
  <c r="BZ159"/>
  <c r="CA160"/>
  <c r="CC159"/>
  <c r="CB159"/>
  <c r="CC160"/>
  <c r="CA159"/>
  <c r="CB160"/>
  <c r="BZ160"/>
  <c r="BJ139"/>
  <c r="BL139" s="1"/>
  <c r="BI139"/>
  <c r="BK139" s="1"/>
  <c r="AZ188" l="1"/>
  <c r="AO196" s="1"/>
  <c r="AR196" s="1"/>
  <c r="AT196" s="1"/>
  <c r="DU180"/>
  <c r="DU183" s="1"/>
  <c r="DU191" s="1"/>
  <c r="DU192" s="1"/>
  <c r="DJ197" s="1"/>
  <c r="BN161"/>
  <c r="BP161" s="1"/>
  <c r="DC152"/>
  <c r="DC155" s="1"/>
  <c r="DC163" s="1"/>
  <c r="DC164" s="1"/>
  <c r="CR169" s="1"/>
  <c r="DH160"/>
  <c r="DS160" s="1"/>
  <c r="DH168" s="1"/>
  <c r="BA161"/>
  <c r="DU152"/>
  <c r="BO161"/>
  <c r="BK159"/>
  <c r="DS155"/>
  <c r="DS156" s="1"/>
  <c r="CV154"/>
  <c r="CJ174"/>
  <c r="BY188" s="1"/>
  <c r="BK160"/>
  <c r="BR145"/>
  <c r="BF161" s="1"/>
  <c r="BQ161" s="1"/>
  <c r="BI160"/>
  <c r="BH159"/>
  <c r="CK152"/>
  <c r="CK155" s="1"/>
  <c r="CK163" s="1"/>
  <c r="CK164" s="1"/>
  <c r="BZ169" s="1"/>
  <c r="Z196"/>
  <c r="AB196" s="1"/>
  <c r="CD162"/>
  <c r="CG153"/>
  <c r="BO189"/>
  <c r="CW154"/>
  <c r="BA182"/>
  <c r="Y195"/>
  <c r="AA195" s="1"/>
  <c r="DB155"/>
  <c r="DB163" s="1"/>
  <c r="DB164" s="1"/>
  <c r="CQ169" s="1"/>
  <c r="DN162"/>
  <c r="CX153"/>
  <c r="CZ153" s="1"/>
  <c r="DC153" s="1"/>
  <c r="BI159"/>
  <c r="CY153"/>
  <c r="CV160"/>
  <c r="DQ161"/>
  <c r="CW160"/>
  <c r="BJ159"/>
  <c r="CE162"/>
  <c r="AY184"/>
  <c r="CF161"/>
  <c r="CH161" s="1"/>
  <c r="CV159"/>
  <c r="CY159" s="1"/>
  <c r="BS152"/>
  <c r="CP161"/>
  <c r="DA161" s="1"/>
  <c r="BH160"/>
  <c r="BL160" s="1"/>
  <c r="CK180"/>
  <c r="DP153"/>
  <c r="DR153" s="1"/>
  <c r="DT153" s="1"/>
  <c r="DA154"/>
  <c r="CX161"/>
  <c r="CZ161" s="1"/>
  <c r="DA155"/>
  <c r="DA163" s="1"/>
  <c r="DA164" s="1"/>
  <c r="CP169" s="1"/>
  <c r="BM162"/>
  <c r="CF153"/>
  <c r="CH153" s="1"/>
  <c r="CK153" s="1"/>
  <c r="DP161"/>
  <c r="DR161" s="1"/>
  <c r="DO187"/>
  <c r="DO159"/>
  <c r="DP181"/>
  <c r="DR181" s="1"/>
  <c r="DU181" s="1"/>
  <c r="AY156"/>
  <c r="Z167"/>
  <c r="AB167" s="1"/>
  <c r="Y168"/>
  <c r="AA168" s="1"/>
  <c r="DN154"/>
  <c r="DI189"/>
  <c r="BO153"/>
  <c r="AZ154"/>
  <c r="AR197"/>
  <c r="AT197" s="1"/>
  <c r="BX159"/>
  <c r="CI159" s="1"/>
  <c r="BX167" s="1"/>
  <c r="BM154"/>
  <c r="CI155"/>
  <c r="CI156" s="1"/>
  <c r="CP162"/>
  <c r="DA162" s="1"/>
  <c r="BO181"/>
  <c r="DH159"/>
  <c r="DS159" s="1"/>
  <c r="DH167" s="1"/>
  <c r="BX160"/>
  <c r="CI160" s="1"/>
  <c r="BX168" s="1"/>
  <c r="DH162"/>
  <c r="DS162" s="1"/>
  <c r="CQ162"/>
  <c r="DB174"/>
  <c r="CQ188" s="1"/>
  <c r="DO188"/>
  <c r="CG189"/>
  <c r="BS180"/>
  <c r="DS154"/>
  <c r="CQ160"/>
  <c r="CP160"/>
  <c r="DA160" s="1"/>
  <c r="CP168" s="1"/>
  <c r="CG181"/>
  <c r="BY162"/>
  <c r="BY160"/>
  <c r="BN153"/>
  <c r="BP153" s="1"/>
  <c r="BS153" s="1"/>
  <c r="DT183"/>
  <c r="DT191" s="1"/>
  <c r="DT192" s="1"/>
  <c r="DI197" s="1"/>
  <c r="BA187"/>
  <c r="AP195" s="1"/>
  <c r="AR195" s="1"/>
  <c r="AT195" s="1"/>
  <c r="DP189"/>
  <c r="DR189" s="1"/>
  <c r="CJ155"/>
  <c r="CJ163" s="1"/>
  <c r="CJ164" s="1"/>
  <c r="BY169" s="1"/>
  <c r="CE154"/>
  <c r="BA159"/>
  <c r="AP167" s="1"/>
  <c r="AQ167" s="1"/>
  <c r="AS167" s="1"/>
  <c r="DI160"/>
  <c r="DN160"/>
  <c r="DB173"/>
  <c r="DA183" s="1"/>
  <c r="DA191" s="1"/>
  <c r="DA192" s="1"/>
  <c r="CP197" s="1"/>
  <c r="DC180"/>
  <c r="DB180"/>
  <c r="AZ190"/>
  <c r="BR146"/>
  <c r="BG161" s="1"/>
  <c r="CI154"/>
  <c r="DI161"/>
  <c r="DO154"/>
  <c r="BL154"/>
  <c r="CY189"/>
  <c r="DT155"/>
  <c r="DT163" s="1"/>
  <c r="DT164" s="1"/>
  <c r="DI169" s="1"/>
  <c r="DI162"/>
  <c r="BX162"/>
  <c r="CI162" s="1"/>
  <c r="CY161"/>
  <c r="CY181"/>
  <c r="BL182"/>
  <c r="BH190"/>
  <c r="BL190" s="1"/>
  <c r="DK190"/>
  <c r="DO190" s="1"/>
  <c r="DO182"/>
  <c r="BZ190"/>
  <c r="CD190" s="1"/>
  <c r="CD182"/>
  <c r="DN182"/>
  <c r="DJ190"/>
  <c r="DN190" s="1"/>
  <c r="CS187"/>
  <c r="CR187"/>
  <c r="CU187"/>
  <c r="CT188"/>
  <c r="CU188"/>
  <c r="CT187"/>
  <c r="CR188"/>
  <c r="CS188"/>
  <c r="CS190"/>
  <c r="CW190" s="1"/>
  <c r="CW182"/>
  <c r="CR190"/>
  <c r="CV190" s="1"/>
  <c r="CV182"/>
  <c r="BI187"/>
  <c r="BK187"/>
  <c r="BJ187"/>
  <c r="BH188"/>
  <c r="BH187"/>
  <c r="BI188"/>
  <c r="BK188"/>
  <c r="BJ188"/>
  <c r="AZ163"/>
  <c r="AZ164" s="1"/>
  <c r="AO169" s="1"/>
  <c r="AR169" s="1"/>
  <c r="AT169" s="1"/>
  <c r="DQ153"/>
  <c r="BN181"/>
  <c r="BP181" s="1"/>
  <c r="CG161"/>
  <c r="DN187"/>
  <c r="CF181"/>
  <c r="CH181" s="1"/>
  <c r="DI187"/>
  <c r="BQ182"/>
  <c r="CI183"/>
  <c r="CI191" s="1"/>
  <c r="CI192" s="1"/>
  <c r="BX197" s="1"/>
  <c r="CB187"/>
  <c r="CA187"/>
  <c r="BZ187"/>
  <c r="CC187"/>
  <c r="CA188"/>
  <c r="CC188"/>
  <c r="CB188"/>
  <c r="BZ188"/>
  <c r="DI190"/>
  <c r="DI188"/>
  <c r="CF189"/>
  <c r="CH189" s="1"/>
  <c r="BH162"/>
  <c r="BL162" s="1"/>
  <c r="CE160"/>
  <c r="BQ154"/>
  <c r="CS162"/>
  <c r="CW162" s="1"/>
  <c r="CX181"/>
  <c r="CZ181" s="1"/>
  <c r="BA156"/>
  <c r="BA162"/>
  <c r="AZ162"/>
  <c r="CQ159"/>
  <c r="CQ161"/>
  <c r="DS182"/>
  <c r="BM182"/>
  <c r="BI190"/>
  <c r="BM190" s="1"/>
  <c r="CD154"/>
  <c r="BN189"/>
  <c r="BP189" s="1"/>
  <c r="BX187"/>
  <c r="CI187" s="1"/>
  <c r="BX195" s="1"/>
  <c r="CR162"/>
  <c r="CV162" s="1"/>
  <c r="DK162"/>
  <c r="DO162" s="1"/>
  <c r="DQ181"/>
  <c r="CX189"/>
  <c r="CZ189" s="1"/>
  <c r="DT173"/>
  <c r="DH190" s="1"/>
  <c r="DS190" s="1"/>
  <c r="AR168"/>
  <c r="AT168" s="1"/>
  <c r="AQ168"/>
  <c r="AS168" s="1"/>
  <c r="CE182"/>
  <c r="CA190"/>
  <c r="CE190" s="1"/>
  <c r="CI182"/>
  <c r="BX190"/>
  <c r="CI190" s="1"/>
  <c r="BX188"/>
  <c r="CI188" s="1"/>
  <c r="BX196" s="1"/>
  <c r="DA182"/>
  <c r="DO160"/>
  <c r="DN188"/>
  <c r="DQ189"/>
  <c r="BR173"/>
  <c r="BQ183" s="1"/>
  <c r="BQ191" s="1"/>
  <c r="BR174"/>
  <c r="BG188" s="1"/>
  <c r="CE159"/>
  <c r="DN159"/>
  <c r="DU155"/>
  <c r="BY159"/>
  <c r="BY161"/>
  <c r="CD160"/>
  <c r="CD159"/>
  <c r="AQ196" l="1"/>
  <c r="AS196" s="1"/>
  <c r="BO154"/>
  <c r="BM159"/>
  <c r="CG162"/>
  <c r="CY154"/>
  <c r="BS161"/>
  <c r="CQ187"/>
  <c r="CJ183"/>
  <c r="CJ184" s="1"/>
  <c r="BY187"/>
  <c r="BY190"/>
  <c r="CQ190"/>
  <c r="CK183"/>
  <c r="CK191" s="1"/>
  <c r="CK192" s="1"/>
  <c r="BZ197" s="1"/>
  <c r="BY189"/>
  <c r="CK189" s="1"/>
  <c r="BM160"/>
  <c r="BO160" s="1"/>
  <c r="CX154"/>
  <c r="CZ154" s="1"/>
  <c r="DC154" s="1"/>
  <c r="BQ155"/>
  <c r="BQ163" s="1"/>
  <c r="BQ164" s="1"/>
  <c r="BF169" s="1"/>
  <c r="CF162"/>
  <c r="CH162" s="1"/>
  <c r="CJ162" s="1"/>
  <c r="DS163"/>
  <c r="DS164" s="1"/>
  <c r="DH169" s="1"/>
  <c r="BF162"/>
  <c r="BQ162" s="1"/>
  <c r="BF159"/>
  <c r="BQ159" s="1"/>
  <c r="BF167" s="1"/>
  <c r="CQ189"/>
  <c r="DB189" s="1"/>
  <c r="BN154"/>
  <c r="BP154" s="1"/>
  <c r="BS154" s="1"/>
  <c r="BF160"/>
  <c r="BQ160" s="1"/>
  <c r="BF168" s="1"/>
  <c r="DU153"/>
  <c r="BL159"/>
  <c r="DB156"/>
  <c r="CK156"/>
  <c r="DP187"/>
  <c r="DR187" s="1"/>
  <c r="DU187" s="1"/>
  <c r="DJ195" s="1"/>
  <c r="DT161"/>
  <c r="DQ154"/>
  <c r="DP159"/>
  <c r="DR159" s="1"/>
  <c r="DU159" s="1"/>
  <c r="DJ167" s="1"/>
  <c r="DB153"/>
  <c r="DC183"/>
  <c r="DC184" s="1"/>
  <c r="CI163"/>
  <c r="CI164" s="1"/>
  <c r="BX169" s="1"/>
  <c r="CB169" s="1"/>
  <c r="CD169" s="1"/>
  <c r="DP188"/>
  <c r="DR188" s="1"/>
  <c r="DT188" s="1"/>
  <c r="DI196" s="1"/>
  <c r="DQ162"/>
  <c r="CT169"/>
  <c r="CV169" s="1"/>
  <c r="CY160"/>
  <c r="CP189"/>
  <c r="DA189" s="1"/>
  <c r="CX160"/>
  <c r="CZ160" s="1"/>
  <c r="DC160" s="1"/>
  <c r="CR168" s="1"/>
  <c r="CX159"/>
  <c r="CZ159" s="1"/>
  <c r="DB159" s="1"/>
  <c r="CQ167" s="1"/>
  <c r="CP187"/>
  <c r="DA187" s="1"/>
  <c r="CP195" s="1"/>
  <c r="DA156"/>
  <c r="BN162"/>
  <c r="BP162" s="1"/>
  <c r="DU161"/>
  <c r="CP190"/>
  <c r="DA190" s="1"/>
  <c r="DC156"/>
  <c r="DT189"/>
  <c r="CP188"/>
  <c r="DA188" s="1"/>
  <c r="CP196" s="1"/>
  <c r="DQ160"/>
  <c r="BL188"/>
  <c r="CY182"/>
  <c r="CV187"/>
  <c r="CJ153"/>
  <c r="DT184"/>
  <c r="DQ187"/>
  <c r="DP190"/>
  <c r="DR190" s="1"/>
  <c r="DU190" s="1"/>
  <c r="CI184"/>
  <c r="AQ195"/>
  <c r="AS195" s="1"/>
  <c r="DT181"/>
  <c r="BG162"/>
  <c r="BS183"/>
  <c r="BS184" s="1"/>
  <c r="DT156"/>
  <c r="CX162"/>
  <c r="CZ162" s="1"/>
  <c r="DB162" s="1"/>
  <c r="DH188"/>
  <c r="DS188" s="1"/>
  <c r="DH196" s="1"/>
  <c r="BM188"/>
  <c r="DU184"/>
  <c r="BO182"/>
  <c r="DU189"/>
  <c r="BO190"/>
  <c r="CE187"/>
  <c r="DP182"/>
  <c r="DR182" s="1"/>
  <c r="DT182" s="1"/>
  <c r="DP154"/>
  <c r="DR154" s="1"/>
  <c r="DT154" s="1"/>
  <c r="BR155"/>
  <c r="BR163" s="1"/>
  <c r="BR164" s="1"/>
  <c r="BG169" s="1"/>
  <c r="DB183"/>
  <c r="DB191" s="1"/>
  <c r="DB192" s="1"/>
  <c r="CQ197" s="1"/>
  <c r="AR167"/>
  <c r="AT167" s="1"/>
  <c r="BR153"/>
  <c r="BS155"/>
  <c r="BS163" s="1"/>
  <c r="BS164" s="1"/>
  <c r="BH169" s="1"/>
  <c r="CG182"/>
  <c r="BG160"/>
  <c r="CV188"/>
  <c r="DP160"/>
  <c r="DR160" s="1"/>
  <c r="DU160" s="1"/>
  <c r="DJ168" s="1"/>
  <c r="CF154"/>
  <c r="CH154" s="1"/>
  <c r="CJ154" s="1"/>
  <c r="CD188"/>
  <c r="CW188"/>
  <c r="CJ156"/>
  <c r="BG159"/>
  <c r="BR161"/>
  <c r="BM187"/>
  <c r="CY190"/>
  <c r="CW187"/>
  <c r="CF190"/>
  <c r="CH190" s="1"/>
  <c r="BS181"/>
  <c r="BR181"/>
  <c r="CG190"/>
  <c r="DQ188"/>
  <c r="CX190"/>
  <c r="CZ190" s="1"/>
  <c r="BN182"/>
  <c r="BP182" s="1"/>
  <c r="DA184"/>
  <c r="DC181"/>
  <c r="DB181"/>
  <c r="BQ184"/>
  <c r="BQ192"/>
  <c r="BF197" s="1"/>
  <c r="BF189"/>
  <c r="BQ189" s="1"/>
  <c r="BF187"/>
  <c r="BQ187" s="1"/>
  <c r="BF195" s="1"/>
  <c r="BG189"/>
  <c r="BG187"/>
  <c r="DH187"/>
  <c r="DS187" s="1"/>
  <c r="DH195" s="1"/>
  <c r="DS183"/>
  <c r="DS191" s="1"/>
  <c r="DS192" s="1"/>
  <c r="DH197" s="1"/>
  <c r="DL197" s="1"/>
  <c r="DN197" s="1"/>
  <c r="DH189"/>
  <c r="DS189" s="1"/>
  <c r="BL187"/>
  <c r="DP162"/>
  <c r="DR162" s="1"/>
  <c r="DU162" s="1"/>
  <c r="CE188"/>
  <c r="BF190"/>
  <c r="BQ190" s="1"/>
  <c r="CX182"/>
  <c r="CZ182" s="1"/>
  <c r="BN190"/>
  <c r="BP190" s="1"/>
  <c r="CJ181"/>
  <c r="CK181"/>
  <c r="CF160"/>
  <c r="CH160" s="1"/>
  <c r="CJ160" s="1"/>
  <c r="BY168" s="1"/>
  <c r="CY162"/>
  <c r="BF188"/>
  <c r="BQ188" s="1"/>
  <c r="BF196" s="1"/>
  <c r="DQ190"/>
  <c r="DC161"/>
  <c r="DB161"/>
  <c r="CF182"/>
  <c r="CH182" s="1"/>
  <c r="CG154"/>
  <c r="CD187"/>
  <c r="BR183"/>
  <c r="BR191" s="1"/>
  <c r="BR192" s="1"/>
  <c r="BG197" s="1"/>
  <c r="BO162"/>
  <c r="CF159"/>
  <c r="CH159" s="1"/>
  <c r="CJ159" s="1"/>
  <c r="BY167" s="1"/>
  <c r="BG190"/>
  <c r="DQ182"/>
  <c r="DU163"/>
  <c r="DU164" s="1"/>
  <c r="DJ169" s="1"/>
  <c r="DU156"/>
  <c r="CK161"/>
  <c r="CJ161"/>
  <c r="DQ159"/>
  <c r="CG159"/>
  <c r="CG160"/>
  <c r="BN159" l="1"/>
  <c r="BP159" s="1"/>
  <c r="BS159" s="1"/>
  <c r="BH167" s="1"/>
  <c r="CK162"/>
  <c r="CJ189"/>
  <c r="DC189"/>
  <c r="CK184"/>
  <c r="DB190"/>
  <c r="CF187"/>
  <c r="CH187" s="1"/>
  <c r="CK187" s="1"/>
  <c r="BZ195" s="1"/>
  <c r="CJ191"/>
  <c r="CJ192" s="1"/>
  <c r="BY197" s="1"/>
  <c r="CB197" s="1"/>
  <c r="CD197" s="1"/>
  <c r="CJ190"/>
  <c r="BR162"/>
  <c r="BN160"/>
  <c r="BP160" s="1"/>
  <c r="BR160" s="1"/>
  <c r="BG168" s="1"/>
  <c r="BR154"/>
  <c r="DB154"/>
  <c r="BO159"/>
  <c r="CK190"/>
  <c r="BQ156"/>
  <c r="DC162"/>
  <c r="DL169"/>
  <c r="DN169" s="1"/>
  <c r="DT159"/>
  <c r="DI167" s="1"/>
  <c r="DL167" s="1"/>
  <c r="DN167" s="1"/>
  <c r="DT187"/>
  <c r="DI195" s="1"/>
  <c r="DL195" s="1"/>
  <c r="DN195" s="1"/>
  <c r="CG188"/>
  <c r="DU188"/>
  <c r="DJ196" s="1"/>
  <c r="DL196" s="1"/>
  <c r="DN196" s="1"/>
  <c r="DC191"/>
  <c r="DC192" s="1"/>
  <c r="CR197" s="1"/>
  <c r="CT197" s="1"/>
  <c r="CV197" s="1"/>
  <c r="CY187"/>
  <c r="DB160"/>
  <c r="CQ168" s="1"/>
  <c r="CT168" s="1"/>
  <c r="CV168" s="1"/>
  <c r="DC159"/>
  <c r="CR167" s="1"/>
  <c r="CS167" s="1"/>
  <c r="CU167" s="1"/>
  <c r="BS156"/>
  <c r="BS191"/>
  <c r="BS192" s="1"/>
  <c r="BH197" s="1"/>
  <c r="BJ197" s="1"/>
  <c r="BL197" s="1"/>
  <c r="BO188"/>
  <c r="DU154"/>
  <c r="BN188"/>
  <c r="BP188" s="1"/>
  <c r="DT190"/>
  <c r="DU182"/>
  <c r="BS162"/>
  <c r="DC190"/>
  <c r="CK154"/>
  <c r="BN187"/>
  <c r="BP187" s="1"/>
  <c r="BR187" s="1"/>
  <c r="BG195" s="1"/>
  <c r="CX187"/>
  <c r="CZ187" s="1"/>
  <c r="DC187" s="1"/>
  <c r="CR195" s="1"/>
  <c r="CX188"/>
  <c r="CZ188" s="1"/>
  <c r="BJ169"/>
  <c r="BL169" s="1"/>
  <c r="DB184"/>
  <c r="BR156"/>
  <c r="CK159"/>
  <c r="BZ167" s="1"/>
  <c r="CB167" s="1"/>
  <c r="CD167" s="1"/>
  <c r="DT160"/>
  <c r="DI168" s="1"/>
  <c r="DL168" s="1"/>
  <c r="DN168" s="1"/>
  <c r="CY188"/>
  <c r="BO187"/>
  <c r="BR189"/>
  <c r="BS189"/>
  <c r="CF188"/>
  <c r="CH188" s="1"/>
  <c r="CJ182"/>
  <c r="CK182"/>
  <c r="DB182"/>
  <c r="DC182"/>
  <c r="DT162"/>
  <c r="BS182"/>
  <c r="BR182"/>
  <c r="CG187"/>
  <c r="BR184"/>
  <c r="BS190"/>
  <c r="BR190"/>
  <c r="CK160"/>
  <c r="BZ168" s="1"/>
  <c r="DS184"/>
  <c r="BR159" l="1"/>
  <c r="BG167" s="1"/>
  <c r="BJ167" s="1"/>
  <c r="BL167" s="1"/>
  <c r="DK167"/>
  <c r="DM167" s="1"/>
  <c r="CJ187"/>
  <c r="BY195" s="1"/>
  <c r="CA195" s="1"/>
  <c r="CC195" s="1"/>
  <c r="CT167"/>
  <c r="CV167" s="1"/>
  <c r="BS160"/>
  <c r="BH168" s="1"/>
  <c r="BI168" s="1"/>
  <c r="BK168" s="1"/>
  <c r="CS168"/>
  <c r="CU168" s="1"/>
  <c r="DK195"/>
  <c r="DM195" s="1"/>
  <c r="DK196"/>
  <c r="DM196" s="1"/>
  <c r="DK168"/>
  <c r="DM168" s="1"/>
  <c r="BS188"/>
  <c r="BH196" s="1"/>
  <c r="BR188"/>
  <c r="BG196" s="1"/>
  <c r="CA167"/>
  <c r="CC167" s="1"/>
  <c r="BS187"/>
  <c r="BH195" s="1"/>
  <c r="BI195" s="1"/>
  <c r="BK195" s="1"/>
  <c r="DC188"/>
  <c r="CR196" s="1"/>
  <c r="DB188"/>
  <c r="CQ196" s="1"/>
  <c r="DB187"/>
  <c r="CQ195" s="1"/>
  <c r="CK188"/>
  <c r="BZ196" s="1"/>
  <c r="CJ188"/>
  <c r="BY196" s="1"/>
  <c r="CB168"/>
  <c r="CD168" s="1"/>
  <c r="CA168"/>
  <c r="CC168" s="1"/>
  <c r="BI167" l="1"/>
  <c r="BK167" s="1"/>
  <c r="CB195"/>
  <c r="CD195" s="1"/>
  <c r="BJ168"/>
  <c r="BL168" s="1"/>
  <c r="BJ195"/>
  <c r="BL195" s="1"/>
  <c r="BJ196"/>
  <c r="BL196" s="1"/>
  <c r="BI196"/>
  <c r="BK196" s="1"/>
  <c r="CT196"/>
  <c r="CV196" s="1"/>
  <c r="CS196"/>
  <c r="CU196" s="1"/>
  <c r="CS195"/>
  <c r="CU195" s="1"/>
  <c r="CT195"/>
  <c r="CV195" s="1"/>
  <c r="CA196"/>
  <c r="CC196" s="1"/>
  <c r="CB196"/>
  <c r="CD196" s="1"/>
</calcChain>
</file>

<file path=xl/sharedStrings.xml><?xml version="1.0" encoding="utf-8"?>
<sst xmlns="http://schemas.openxmlformats.org/spreadsheetml/2006/main" count="7829" uniqueCount="88">
  <si>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</si>
  <si>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</si>
  <si>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</si>
  <si>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</si>
  <si>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</si>
  <si>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</si>
  <si>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</si>
  <si>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</si>
  <si>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Vdes</t>
  </si>
  <si>
    <t>Vsin</t>
  </si>
  <si>
    <t>Mdes</t>
  </si>
  <si>
    <t>Msin</t>
  </si>
  <si>
    <t>Estr.2</t>
  </si>
  <si>
    <t>Estr.1</t>
  </si>
  <si>
    <t>calcestruzzo</t>
  </si>
  <si>
    <t>C25/30</t>
  </si>
  <si>
    <t>fcd</t>
  </si>
  <si>
    <t>MPa</t>
  </si>
  <si>
    <t>telai in direzione x</t>
  </si>
  <si>
    <t>acciaio</t>
  </si>
  <si>
    <t>B450C</t>
  </si>
  <si>
    <t>fyd</t>
  </si>
  <si>
    <t>numero di piani</t>
  </si>
  <si>
    <t>ordine</t>
  </si>
  <si>
    <t>sezione</t>
  </si>
  <si>
    <t>cm</t>
  </si>
  <si>
    <t>dimensione parallela all'asse x</t>
  </si>
  <si>
    <t>dimensione parallela all'asse y</t>
  </si>
  <si>
    <t>c</t>
  </si>
  <si>
    <t>copriferro di calcolo</t>
  </si>
  <si>
    <t>posizione</t>
  </si>
  <si>
    <t>asse</t>
  </si>
  <si>
    <t>qmax</t>
  </si>
  <si>
    <t>qmin</t>
  </si>
  <si>
    <t>Fx</t>
  </si>
  <si>
    <t>Fy</t>
  </si>
  <si>
    <t>M(Fx)</t>
  </si>
  <si>
    <t>M(Fy)</t>
  </si>
  <si>
    <t>filo</t>
  </si>
  <si>
    <t>sisma x</t>
  </si>
  <si>
    <t>sisma y</t>
  </si>
  <si>
    <t>x + 0.3 y</t>
  </si>
  <si>
    <t>y + 0.3 x</t>
  </si>
  <si>
    <t>telaio da esaminare</t>
  </si>
  <si>
    <t>campata</t>
  </si>
  <si>
    <t>indice</t>
  </si>
  <si>
    <t>righe</t>
  </si>
  <si>
    <t>filo sx</t>
  </si>
  <si>
    <t>filo dx</t>
  </si>
  <si>
    <t>distanza filo pilastro - asse pilastro a sinistra (eventualmente ridotta di 5 cm)</t>
  </si>
  <si>
    <t>distanza filo pilastro - asse pilastro a destra (eventualmente ridotta di 5 cm)</t>
  </si>
  <si>
    <t>qmin + F</t>
  </si>
  <si>
    <t>qmin - F</t>
  </si>
  <si>
    <t>F usato</t>
  </si>
  <si>
    <t>luce trave asse-asse</t>
  </si>
  <si>
    <t>kN/m</t>
  </si>
  <si>
    <t>b</t>
  </si>
  <si>
    <t>h</t>
  </si>
  <si>
    <t>x(V=0)</t>
  </si>
  <si>
    <t>M (x)</t>
  </si>
  <si>
    <t>M-</t>
  </si>
  <si>
    <t>M+</t>
  </si>
  <si>
    <t>As,sup</t>
  </si>
  <si>
    <t>As,inf</t>
  </si>
  <si>
    <t>calcolo fatto a semplice armatura</t>
  </si>
  <si>
    <t>verificare per controllare se occorre doppia armatura</t>
  </si>
  <si>
    <t>M+ (x)</t>
  </si>
  <si>
    <t>i max</t>
  </si>
  <si>
    <t>impalcato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</si>
  <si>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</si>
  <si>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</si>
  <si>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Note;</t>
  </si>
  <si>
    <t>Travi - versione 1.0</t>
  </si>
  <si>
    <t>Questo foglio vuole essere di aiuto per calcolare le armature nelle travi e diagrammare i momenti flettenti</t>
  </si>
  <si>
    <t>Copiare nel foglio Travi i valori del file .TRA (importati in Excel con campi da 12 caratteri)</t>
  </si>
  <si>
    <t>Indicare nel foglio Tel-nn il telaio da esaminare e gli altri dati necessari.</t>
  </si>
  <si>
    <t>Foglio Travi</t>
  </si>
  <si>
    <t>Il foglio Travi contiene i valori del file .TRA importati in Excel con campi da 12 caratteri</t>
  </si>
  <si>
    <t>Foglio Tel-nn</t>
  </si>
  <si>
    <t>Il foglio è organizzato per 6 impalcati. Se il numero di piani è minore, duplica i valori del primo impalcato.</t>
  </si>
  <si>
    <t>Il foglio Tel-nn  viene utilizzato per un singolo telaio, prende automaticamente i valori da Travi.</t>
  </si>
  <si>
    <t>Si possono creare più fogli, uno per telaio. Conviene rinominare il foglio mettendo il numero effettivo del telaio anziché nn.</t>
  </si>
  <si>
    <t>Il foglio è organizzato per 7 campate. Se il numero di campate è minore, duplica i valori dell'ultima campata.</t>
  </si>
  <si>
    <t>Occorre inserire alcuni dati per ciascuna campata (sezione trave e filo pilastro).</t>
  </si>
  <si>
    <t>Luce e carichi delle travi sono valutate automaticamente dal foglio Travi. Controllare che i valori siano esatti.</t>
  </si>
  <si>
    <t>2.  Il file Excel è stato pensato per max 6 impalcati e 7 campate per telaio.</t>
  </si>
  <si>
    <t>1.  Il foglio Tel-nn è protetto per evitare che si modificano le caselle che non devono essere toccate, ma non vi è password</t>
  </si>
  <si>
    <t>Le caselle in verde evidenziano: intestazioni, luci carichi e momenti di estremità (per fare diagramma), valori delle armature calcolate.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</si>
</sst>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mmm\-yy;@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1" fillId="0" borderId="0" xfId="1" applyFont="1" applyAlignment="1">
      <alignment horizontal="right"/>
    </xf>
    <xf numFmtId="0" fontId="1" fillId="2" borderId="0" xfId="1" applyFont="1" applyFill="1" applyAlignment="1" applyProtection="1">
      <alignment horizontal="center"/>
      <protection locked="0"/>
    </xf>
    <xf numFmtId="0" fontId="1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Font="1"/>
    <xf numFmtId="0" fontId="1" fillId="0" borderId="0" xfId="1" applyAlignment="1">
      <alignment horizontal="center"/>
    </xf>
    <xf numFmtId="0" fontId="1" fillId="2" borderId="0" xfId="1" applyFill="1" applyAlignment="1" applyProtection="1">
      <alignment horizontal="center"/>
      <protection locked="0"/>
    </xf>
    <xf numFmtId="0" fontId="2" fillId="0" borderId="0" xfId="1" applyFont="1"/>
    <xf numFmtId="0" fontId="1" fillId="0" borderId="1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2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2" fontId="1" fillId="0" borderId="3" xfId="1" applyNumberFormat="1" applyFill="1" applyBorder="1" applyAlignment="1">
      <alignment horizontal="center"/>
    </xf>
    <xf numFmtId="0" fontId="1" fillId="0" borderId="0" xfId="1" applyAlignment="1">
      <alignment horizontal="left"/>
    </xf>
    <xf numFmtId="0" fontId="1" fillId="0" borderId="3" xfId="1" applyBorder="1"/>
    <xf numFmtId="0" fontId="1" fillId="3" borderId="0" xfId="1" applyFill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4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2" fontId="1" fillId="0" borderId="5" xfId="1" applyNumberFormat="1" applyFill="1" applyBorder="1" applyAlignment="1">
      <alignment horizontal="center"/>
    </xf>
    <xf numFmtId="2" fontId="1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1" applyFont="1" applyFill="1"/>
    <xf numFmtId="2" fontId="1" fillId="0" borderId="0" xfId="1" applyNumberFormat="1" applyFont="1" applyFill="1" applyAlignment="1">
      <alignment horizontal="left"/>
    </xf>
    <xf numFmtId="2" fontId="1" fillId="3" borderId="0" xfId="1" applyNumberFormat="1" applyFont="1" applyFill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0" borderId="9" xfId="1" applyBorder="1"/>
    <xf numFmtId="0" fontId="1" fillId="0" borderId="7" xfId="1" applyBorder="1"/>
    <xf numFmtId="0" fontId="1" fillId="0" borderId="7" xfId="1" applyBorder="1" applyAlignment="1">
      <alignment horizontal="center"/>
    </xf>
    <xf numFmtId="0" fontId="1" fillId="0" borderId="7" xfId="1" applyFill="1" applyBorder="1"/>
    <xf numFmtId="0" fontId="1" fillId="0" borderId="8" xfId="1" applyBorder="1"/>
    <xf numFmtId="0" fontId="1" fillId="0" borderId="0" xfId="1" applyAlignment="1" applyProtection="1">
      <alignment horizontal="center"/>
    </xf>
    <xf numFmtId="0" fontId="2" fillId="0" borderId="10" xfId="1" applyFont="1" applyBorder="1" applyAlignment="1">
      <alignment horizontal="left"/>
    </xf>
    <xf numFmtId="0" fontId="4" fillId="0" borderId="0" xfId="1" applyFont="1"/>
    <xf numFmtId="165" fontId="1" fillId="0" borderId="0" xfId="1" applyNumberFormat="1" applyAlignment="1">
      <alignment horizontal="center"/>
    </xf>
    <xf numFmtId="0" fontId="5" fillId="0" borderId="0" xfId="1" applyFont="1"/>
    <xf numFmtId="0" fontId="6" fillId="0" borderId="0" xfId="1" applyFont="1"/>
    <xf numFmtId="2" fontId="1" fillId="3" borderId="0" xfId="1" applyNumberFormat="1" applyFill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L23" sqref="L23"/>
    </sheetView>
  </sheetViews>
  <sheetFormatPr defaultRowHeight="12.75"/>
  <cols>
    <col min="1" max="16384" width="9.140625" style="2"/>
  </cols>
  <sheetData>
    <row r="1" spans="1:4" ht="15.75">
      <c r="A1" s="44" t="s">
        <v>72</v>
      </c>
      <c r="D1" s="45">
        <v>42986</v>
      </c>
    </row>
    <row r="2" spans="1:4" ht="15" customHeight="1"/>
    <row r="3" spans="1:4" ht="15" customHeight="1">
      <c r="A3" s="44" t="s">
        <v>73</v>
      </c>
    </row>
    <row r="4" spans="1:4" ht="15" customHeight="1"/>
    <row r="5" spans="1:4" ht="15" customHeight="1">
      <c r="A5" s="46" t="s">
        <v>74</v>
      </c>
    </row>
    <row r="6" spans="1:4" ht="15" customHeight="1">
      <c r="A6" s="46" t="s">
        <v>75</v>
      </c>
    </row>
    <row r="7" spans="1:4" ht="15" customHeight="1">
      <c r="A7" s="46" t="s">
        <v>69</v>
      </c>
    </row>
    <row r="8" spans="1:4" ht="15" customHeight="1">
      <c r="A8" s="46"/>
    </row>
    <row r="9" spans="1:4" ht="15" customHeight="1">
      <c r="A9" s="47" t="s">
        <v>76</v>
      </c>
    </row>
    <row r="10" spans="1:4" ht="15" customHeight="1">
      <c r="A10" s="46" t="s">
        <v>77</v>
      </c>
    </row>
    <row r="11" spans="1:4" ht="15" customHeight="1">
      <c r="A11" s="46"/>
    </row>
    <row r="12" spans="1:4" ht="15" customHeight="1">
      <c r="A12" s="47" t="s">
        <v>78</v>
      </c>
    </row>
    <row r="13" spans="1:4" ht="15" customHeight="1">
      <c r="A13" s="46" t="s">
        <v>80</v>
      </c>
    </row>
    <row r="14" spans="1:4" ht="15" customHeight="1">
      <c r="A14" s="46" t="s">
        <v>81</v>
      </c>
    </row>
    <row r="15" spans="1:4" ht="15" customHeight="1">
      <c r="A15" s="46" t="s">
        <v>70</v>
      </c>
    </row>
    <row r="16" spans="1:4" ht="15" customHeight="1">
      <c r="A16" s="46" t="s">
        <v>79</v>
      </c>
    </row>
    <row r="17" spans="1:2" ht="15" customHeight="1">
      <c r="A17" s="46" t="s">
        <v>82</v>
      </c>
    </row>
    <row r="18" spans="1:2" ht="15" customHeight="1">
      <c r="A18" s="46" t="s">
        <v>83</v>
      </c>
    </row>
    <row r="19" spans="1:2" ht="15" customHeight="1">
      <c r="A19" s="46" t="s">
        <v>84</v>
      </c>
    </row>
    <row r="20" spans="1:2" ht="15" customHeight="1">
      <c r="A20" s="46" t="s">
        <v>87</v>
      </c>
    </row>
    <row r="23" spans="1:2" ht="14.25">
      <c r="A23" s="46" t="s">
        <v>71</v>
      </c>
    </row>
    <row r="25" spans="1:2" ht="14.25">
      <c r="A25" s="46" t="s">
        <v>86</v>
      </c>
    </row>
    <row r="27" spans="1:2" ht="14.25">
      <c r="A27" s="46" t="s">
        <v>85</v>
      </c>
      <c r="B27" s="46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13</v>
      </c>
      <c r="C1" s="1" t="s">
        <v>12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11</v>
      </c>
      <c r="F2" s="1">
        <v>-39.289000000000001</v>
      </c>
      <c r="G2" s="1">
        <v>-26.521999999999998</v>
      </c>
      <c r="H2" s="1">
        <v>32.53</v>
      </c>
      <c r="I2" s="1">
        <v>18.634</v>
      </c>
      <c r="J2" s="1">
        <v>2.202</v>
      </c>
      <c r="K2" s="1">
        <v>3.24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10</v>
      </c>
      <c r="F3" s="1">
        <v>-26.155999999999999</v>
      </c>
      <c r="G3" s="1">
        <v>-18.542000000000002</v>
      </c>
      <c r="H3" s="1">
        <v>-29.925000000000001</v>
      </c>
      <c r="I3" s="1">
        <v>-17.125</v>
      </c>
      <c r="J3" s="1">
        <v>-2.0249999999999999</v>
      </c>
      <c r="K3" s="1">
        <v>-2.98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9</v>
      </c>
      <c r="F4" s="1">
        <v>51.494</v>
      </c>
      <c r="G4" s="1">
        <v>35.267000000000003</v>
      </c>
      <c r="H4" s="1">
        <v>-14.523999999999999</v>
      </c>
      <c r="I4" s="1">
        <v>-8.3160000000000007</v>
      </c>
      <c r="J4" s="1">
        <v>-0.98299999999999998</v>
      </c>
      <c r="K4" s="1">
        <v>-1.446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8</v>
      </c>
      <c r="F5" s="1">
        <v>-45.384999999999998</v>
      </c>
      <c r="G5" s="1">
        <v>-31.555</v>
      </c>
      <c r="H5" s="1">
        <v>-14.523999999999999</v>
      </c>
      <c r="I5" s="1">
        <v>-8.3160000000000007</v>
      </c>
      <c r="J5" s="1">
        <v>-0.98299999999999998</v>
      </c>
      <c r="K5" s="1">
        <v>-1.446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11</v>
      </c>
      <c r="F6" s="1">
        <v>-79.625</v>
      </c>
      <c r="G6" s="1">
        <v>-50.2</v>
      </c>
      <c r="H6" s="1">
        <v>84.388000000000005</v>
      </c>
      <c r="I6" s="1">
        <v>46.177</v>
      </c>
      <c r="J6" s="1">
        <v>5.5679999999999996</v>
      </c>
      <c r="K6" s="1">
        <v>8.1920000000000002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10</v>
      </c>
      <c r="F7" s="1">
        <v>-58.671999999999997</v>
      </c>
      <c r="G7" s="1">
        <v>-36.203000000000003</v>
      </c>
      <c r="H7" s="1">
        <v>-78.301000000000002</v>
      </c>
      <c r="I7" s="1">
        <v>-42.838999999999999</v>
      </c>
      <c r="J7" s="1">
        <v>-5.1660000000000004</v>
      </c>
      <c r="K7" s="1">
        <v>-7.601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9</v>
      </c>
      <c r="F8" s="1">
        <v>106.417</v>
      </c>
      <c r="G8" s="1">
        <v>66.593999999999994</v>
      </c>
      <c r="H8" s="1">
        <v>-37.835000000000001</v>
      </c>
      <c r="I8" s="1">
        <v>-20.701000000000001</v>
      </c>
      <c r="J8" s="1">
        <v>-2.496</v>
      </c>
      <c r="K8" s="1">
        <v>-3.673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8</v>
      </c>
      <c r="F9" s="1">
        <v>-96.671999999999997</v>
      </c>
      <c r="G9" s="1">
        <v>-60.084000000000003</v>
      </c>
      <c r="H9" s="1">
        <v>-37.835000000000001</v>
      </c>
      <c r="I9" s="1">
        <v>-20.701000000000001</v>
      </c>
      <c r="J9" s="1">
        <v>-2.496</v>
      </c>
      <c r="K9" s="1">
        <v>-3.673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11</v>
      </c>
      <c r="F10" s="1">
        <v>-77.935000000000002</v>
      </c>
      <c r="G10" s="1">
        <v>-48.851999999999997</v>
      </c>
      <c r="H10" s="1">
        <v>130.44200000000001</v>
      </c>
      <c r="I10" s="1">
        <v>69.796999999999997</v>
      </c>
      <c r="J10" s="1">
        <v>8.3079999999999998</v>
      </c>
      <c r="K10" s="1">
        <v>12.223000000000001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10</v>
      </c>
      <c r="F11" s="1">
        <v>-60.762999999999998</v>
      </c>
      <c r="G11" s="1">
        <v>-37.627000000000002</v>
      </c>
      <c r="H11" s="1">
        <v>-120.50700000000001</v>
      </c>
      <c r="I11" s="1">
        <v>-64.495999999999995</v>
      </c>
      <c r="J11" s="1">
        <v>-7.6769999999999996</v>
      </c>
      <c r="K11" s="1">
        <v>-11.295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9</v>
      </c>
      <c r="F12" s="1">
        <v>105.538</v>
      </c>
      <c r="G12" s="1">
        <v>65.948999999999998</v>
      </c>
      <c r="H12" s="1">
        <v>-58.36</v>
      </c>
      <c r="I12" s="1">
        <v>-31.231000000000002</v>
      </c>
      <c r="J12" s="1">
        <v>-3.7170000000000001</v>
      </c>
      <c r="K12" s="1">
        <v>-5.4690000000000003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8</v>
      </c>
      <c r="F13" s="1">
        <v>-97.551000000000002</v>
      </c>
      <c r="G13" s="1">
        <v>-60.728999999999999</v>
      </c>
      <c r="H13" s="1">
        <v>-58.36</v>
      </c>
      <c r="I13" s="1">
        <v>-31.231000000000002</v>
      </c>
      <c r="J13" s="1">
        <v>-3.7170000000000001</v>
      </c>
      <c r="K13" s="1">
        <v>-5.4690000000000003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11</v>
      </c>
      <c r="F14" s="1">
        <v>-72.284999999999997</v>
      </c>
      <c r="G14" s="1">
        <v>-45.421999999999997</v>
      </c>
      <c r="H14" s="1">
        <v>165.18299999999999</v>
      </c>
      <c r="I14" s="1">
        <v>87.698999999999998</v>
      </c>
      <c r="J14" s="1">
        <v>10.279</v>
      </c>
      <c r="K14" s="1">
        <v>15.122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10</v>
      </c>
      <c r="F15" s="1">
        <v>-65.498000000000005</v>
      </c>
      <c r="G15" s="1">
        <v>-40.600999999999999</v>
      </c>
      <c r="H15" s="1">
        <v>-153.65899999999999</v>
      </c>
      <c r="I15" s="1">
        <v>-81.486000000000004</v>
      </c>
      <c r="J15" s="1">
        <v>-9.5570000000000004</v>
      </c>
      <c r="K15" s="1">
        <v>-14.061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9</v>
      </c>
      <c r="F16" s="1">
        <v>103.123</v>
      </c>
      <c r="G16" s="1">
        <v>64.459999999999994</v>
      </c>
      <c r="H16" s="1">
        <v>-74.149000000000001</v>
      </c>
      <c r="I16" s="1">
        <v>-39.344999999999999</v>
      </c>
      <c r="J16" s="1">
        <v>-4.6130000000000004</v>
      </c>
      <c r="K16" s="1">
        <v>-6.7869999999999999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8</v>
      </c>
      <c r="F17" s="1">
        <v>-99.965999999999994</v>
      </c>
      <c r="G17" s="1">
        <v>-62.218000000000004</v>
      </c>
      <c r="H17" s="1">
        <v>-74.149000000000001</v>
      </c>
      <c r="I17" s="1">
        <v>-39.344999999999999</v>
      </c>
      <c r="J17" s="1">
        <v>-4.6130000000000004</v>
      </c>
      <c r="K17" s="1">
        <v>-6.7869999999999999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11</v>
      </c>
      <c r="F18" s="1">
        <v>-29.2</v>
      </c>
      <c r="G18" s="1">
        <v>-20.341999999999999</v>
      </c>
      <c r="H18" s="1">
        <v>184.96299999999999</v>
      </c>
      <c r="I18" s="1">
        <v>93.507000000000005</v>
      </c>
      <c r="J18" s="1">
        <v>11.095000000000001</v>
      </c>
      <c r="K18" s="1">
        <v>16.323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10</v>
      </c>
      <c r="F19" s="1">
        <v>-22.212</v>
      </c>
      <c r="G19" s="1">
        <v>-16.324999999999999</v>
      </c>
      <c r="H19" s="1">
        <v>-168.155</v>
      </c>
      <c r="I19" s="1">
        <v>-85.073999999999998</v>
      </c>
      <c r="J19" s="1">
        <v>-10.092000000000001</v>
      </c>
      <c r="K19" s="1">
        <v>-14.848000000000001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9</v>
      </c>
      <c r="F20" s="1">
        <v>39.207000000000001</v>
      </c>
      <c r="G20" s="1">
        <v>27.809000000000001</v>
      </c>
      <c r="H20" s="1">
        <v>-82.12</v>
      </c>
      <c r="I20" s="1">
        <v>-41.530999999999999</v>
      </c>
      <c r="J20" s="1">
        <v>-4.9269999999999996</v>
      </c>
      <c r="K20" s="1">
        <v>-7.2489999999999997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8</v>
      </c>
      <c r="F21" s="1">
        <v>-35.957000000000001</v>
      </c>
      <c r="G21" s="1">
        <v>-25.940999999999999</v>
      </c>
      <c r="H21" s="1">
        <v>-82.12</v>
      </c>
      <c r="I21" s="1">
        <v>-41.530999999999999</v>
      </c>
      <c r="J21" s="1">
        <v>-4.9269999999999996</v>
      </c>
      <c r="K21" s="1">
        <v>-7.2489999999999997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11</v>
      </c>
      <c r="F22" s="1">
        <v>-20.59</v>
      </c>
      <c r="G22" s="1">
        <v>-14.882</v>
      </c>
      <c r="H22" s="1">
        <v>34.676000000000002</v>
      </c>
      <c r="I22" s="1">
        <v>19.658000000000001</v>
      </c>
      <c r="J22" s="1">
        <v>2.3410000000000002</v>
      </c>
      <c r="K22" s="1">
        <v>3.444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10</v>
      </c>
      <c r="F23" s="1">
        <v>-32.914000000000001</v>
      </c>
      <c r="G23" s="1">
        <v>-22.029</v>
      </c>
      <c r="H23" s="1">
        <v>-34.243000000000002</v>
      </c>
      <c r="I23" s="1">
        <v>-19.454000000000001</v>
      </c>
      <c r="J23" s="1">
        <v>-2.3130000000000002</v>
      </c>
      <c r="K23" s="1">
        <v>-3.403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9</v>
      </c>
      <c r="F24" s="1">
        <v>39.564</v>
      </c>
      <c r="G24" s="1">
        <v>27.645</v>
      </c>
      <c r="H24" s="1">
        <v>-18.137</v>
      </c>
      <c r="I24" s="1">
        <v>-10.292999999999999</v>
      </c>
      <c r="J24" s="1">
        <v>-1.2250000000000001</v>
      </c>
      <c r="K24" s="1">
        <v>-1.802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8</v>
      </c>
      <c r="F25" s="1">
        <v>-46.05</v>
      </c>
      <c r="G25" s="1">
        <v>-31.407</v>
      </c>
      <c r="H25" s="1">
        <v>-18.137</v>
      </c>
      <c r="I25" s="1">
        <v>-10.292999999999999</v>
      </c>
      <c r="J25" s="1">
        <v>-1.2250000000000001</v>
      </c>
      <c r="K25" s="1">
        <v>-1.802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11</v>
      </c>
      <c r="F26" s="1">
        <v>-47.109000000000002</v>
      </c>
      <c r="G26" s="1">
        <v>-29.388000000000002</v>
      </c>
      <c r="H26" s="1">
        <v>88.466999999999999</v>
      </c>
      <c r="I26" s="1">
        <v>48.293999999999997</v>
      </c>
      <c r="J26" s="1">
        <v>5.83</v>
      </c>
      <c r="K26" s="1">
        <v>8.577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10</v>
      </c>
      <c r="F27" s="1">
        <v>-64.494</v>
      </c>
      <c r="G27" s="1">
        <v>-40.226999999999997</v>
      </c>
      <c r="H27" s="1">
        <v>-87.992000000000004</v>
      </c>
      <c r="I27" s="1">
        <v>-48.055999999999997</v>
      </c>
      <c r="J27" s="1">
        <v>-5.8</v>
      </c>
      <c r="K27" s="1">
        <v>-8.5329999999999995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9</v>
      </c>
      <c r="F28" s="1">
        <v>85.162000000000006</v>
      </c>
      <c r="G28" s="1">
        <v>53.121000000000002</v>
      </c>
      <c r="H28" s="1">
        <v>-46.436</v>
      </c>
      <c r="I28" s="1">
        <v>-25.355</v>
      </c>
      <c r="J28" s="1">
        <v>-3.0609999999999999</v>
      </c>
      <c r="K28" s="1">
        <v>-4.5030000000000001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8</v>
      </c>
      <c r="F29" s="1">
        <v>-94.311999999999998</v>
      </c>
      <c r="G29" s="1">
        <v>-58.826999999999998</v>
      </c>
      <c r="H29" s="1">
        <v>-46.436</v>
      </c>
      <c r="I29" s="1">
        <v>-25.355</v>
      </c>
      <c r="J29" s="1">
        <v>-3.0609999999999999</v>
      </c>
      <c r="K29" s="1">
        <v>-4.5030000000000001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11</v>
      </c>
      <c r="F30" s="1">
        <v>-48.203000000000003</v>
      </c>
      <c r="G30" s="1">
        <v>-30.204000000000001</v>
      </c>
      <c r="H30" s="1">
        <v>131.988</v>
      </c>
      <c r="I30" s="1">
        <v>70.626999999999995</v>
      </c>
      <c r="J30" s="1">
        <v>8.4120000000000008</v>
      </c>
      <c r="K30" s="1">
        <v>12.375999999999999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10</v>
      </c>
      <c r="F31" s="1">
        <v>-63.808</v>
      </c>
      <c r="G31" s="1">
        <v>-39.677999999999997</v>
      </c>
      <c r="H31" s="1">
        <v>-132.14099999999999</v>
      </c>
      <c r="I31" s="1">
        <v>-70.706999999999994</v>
      </c>
      <c r="J31" s="1">
        <v>-8.4209999999999994</v>
      </c>
      <c r="K31" s="1">
        <v>-12.388999999999999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9</v>
      </c>
      <c r="F32" s="1">
        <v>85.631</v>
      </c>
      <c r="G32" s="1">
        <v>53.481000000000002</v>
      </c>
      <c r="H32" s="1">
        <v>-69.507999999999996</v>
      </c>
      <c r="I32" s="1">
        <v>-37.192999999999998</v>
      </c>
      <c r="J32" s="1">
        <v>-4.43</v>
      </c>
      <c r="K32" s="1">
        <v>-6.5170000000000003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8</v>
      </c>
      <c r="F33" s="1">
        <v>-93.843000000000004</v>
      </c>
      <c r="G33" s="1">
        <v>-58.466999999999999</v>
      </c>
      <c r="H33" s="1">
        <v>-69.507999999999996</v>
      </c>
      <c r="I33" s="1">
        <v>-37.192999999999998</v>
      </c>
      <c r="J33" s="1">
        <v>-4.43</v>
      </c>
      <c r="K33" s="1">
        <v>-6.5170000000000003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11</v>
      </c>
      <c r="F34" s="1">
        <v>-51.662999999999997</v>
      </c>
      <c r="G34" s="1">
        <v>-32.222999999999999</v>
      </c>
      <c r="H34" s="1">
        <v>166.59299999999999</v>
      </c>
      <c r="I34" s="1">
        <v>88.254000000000005</v>
      </c>
      <c r="J34" s="1">
        <v>10.366</v>
      </c>
      <c r="K34" s="1">
        <v>15.25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10</v>
      </c>
      <c r="F35" s="1">
        <v>-60.249000000000002</v>
      </c>
      <c r="G35" s="1">
        <v>-37.622</v>
      </c>
      <c r="H35" s="1">
        <v>-166.874</v>
      </c>
      <c r="I35" s="1">
        <v>-88.438999999999993</v>
      </c>
      <c r="J35" s="1">
        <v>-10.382999999999999</v>
      </c>
      <c r="K35" s="1">
        <v>-15.276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9</v>
      </c>
      <c r="F36" s="1">
        <v>87.477999999999994</v>
      </c>
      <c r="G36" s="1">
        <v>54.552999999999997</v>
      </c>
      <c r="H36" s="1">
        <v>-87.754000000000005</v>
      </c>
      <c r="I36" s="1">
        <v>-46.497999999999998</v>
      </c>
      <c r="J36" s="1">
        <v>-5.46</v>
      </c>
      <c r="K36" s="1">
        <v>-8.0329999999999995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8</v>
      </c>
      <c r="F37" s="1">
        <v>-91.995999999999995</v>
      </c>
      <c r="G37" s="1">
        <v>-57.395000000000003</v>
      </c>
      <c r="H37" s="1">
        <v>-87.754000000000005</v>
      </c>
      <c r="I37" s="1">
        <v>-46.497999999999998</v>
      </c>
      <c r="J37" s="1">
        <v>-5.46</v>
      </c>
      <c r="K37" s="1">
        <v>-8.0329999999999995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11</v>
      </c>
      <c r="F38" s="1">
        <v>-15.053000000000001</v>
      </c>
      <c r="G38" s="1">
        <v>-11.558999999999999</v>
      </c>
      <c r="H38" s="1">
        <v>176.76</v>
      </c>
      <c r="I38" s="1">
        <v>89.534000000000006</v>
      </c>
      <c r="J38" s="1">
        <v>10.624000000000001</v>
      </c>
      <c r="K38" s="1">
        <v>15.63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10</v>
      </c>
      <c r="F39" s="1">
        <v>-28.605</v>
      </c>
      <c r="G39" s="1">
        <v>-19.437000000000001</v>
      </c>
      <c r="H39" s="1">
        <v>-178.85300000000001</v>
      </c>
      <c r="I39" s="1">
        <v>-90.558999999999997</v>
      </c>
      <c r="J39" s="1">
        <v>-10.744999999999999</v>
      </c>
      <c r="K39" s="1">
        <v>-15.808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9</v>
      </c>
      <c r="F40" s="1">
        <v>29.646000000000001</v>
      </c>
      <c r="G40" s="1">
        <v>21.677</v>
      </c>
      <c r="H40" s="1">
        <v>-93.581999999999994</v>
      </c>
      <c r="I40" s="1">
        <v>-47.393000000000001</v>
      </c>
      <c r="J40" s="1">
        <v>-5.6230000000000002</v>
      </c>
      <c r="K40" s="1">
        <v>-8.2729999999999997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8</v>
      </c>
      <c r="F41" s="1">
        <v>-36.777999999999999</v>
      </c>
      <c r="G41" s="1">
        <v>-25.823</v>
      </c>
      <c r="H41" s="1">
        <v>-93.581999999999994</v>
      </c>
      <c r="I41" s="1">
        <v>-47.393000000000001</v>
      </c>
      <c r="J41" s="1">
        <v>-5.6230000000000002</v>
      </c>
      <c r="K41" s="1">
        <v>-8.2729999999999997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11</v>
      </c>
      <c r="F42" s="1">
        <v>-18.780999999999999</v>
      </c>
      <c r="G42" s="1">
        <v>-12.755000000000001</v>
      </c>
      <c r="H42" s="1">
        <v>34.058</v>
      </c>
      <c r="I42" s="1">
        <v>19.084</v>
      </c>
      <c r="J42" s="1">
        <v>2.29</v>
      </c>
      <c r="K42" s="1">
        <v>3.3679999999999999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10</v>
      </c>
      <c r="F43" s="1">
        <v>-26.568000000000001</v>
      </c>
      <c r="G43" s="1">
        <v>-17.206</v>
      </c>
      <c r="H43" s="1">
        <v>-19.45</v>
      </c>
      <c r="I43" s="1">
        <v>-10.839</v>
      </c>
      <c r="J43" s="1">
        <v>-1.304</v>
      </c>
      <c r="K43" s="1">
        <v>-1.9179999999999999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9</v>
      </c>
      <c r="F44" s="1">
        <v>36.734999999999999</v>
      </c>
      <c r="G44" s="1">
        <v>24.832999999999998</v>
      </c>
      <c r="H44" s="1">
        <v>-16.721</v>
      </c>
      <c r="I44" s="1">
        <v>-9.35</v>
      </c>
      <c r="J44" s="1">
        <v>-1.123</v>
      </c>
      <c r="K44" s="1">
        <v>-1.6519999999999999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8</v>
      </c>
      <c r="F45" s="1">
        <v>-41.600999999999999</v>
      </c>
      <c r="G45" s="1">
        <v>-27.614999999999998</v>
      </c>
      <c r="H45" s="1">
        <v>-16.721</v>
      </c>
      <c r="I45" s="1">
        <v>-9.35</v>
      </c>
      <c r="J45" s="1">
        <v>-1.123</v>
      </c>
      <c r="K45" s="1">
        <v>-1.6519999999999999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11</v>
      </c>
      <c r="F46" s="1">
        <v>-31.898</v>
      </c>
      <c r="G46" s="1">
        <v>-20.202999999999999</v>
      </c>
      <c r="H46" s="1">
        <v>83.563999999999993</v>
      </c>
      <c r="I46" s="1">
        <v>45.481000000000002</v>
      </c>
      <c r="J46" s="1">
        <v>5.4960000000000004</v>
      </c>
      <c r="K46" s="1">
        <v>8.0860000000000003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10</v>
      </c>
      <c r="F47" s="1">
        <v>-42.228000000000002</v>
      </c>
      <c r="G47" s="1">
        <v>-26.974</v>
      </c>
      <c r="H47" s="1">
        <v>-48.482999999999997</v>
      </c>
      <c r="I47" s="1">
        <v>-26.356999999999999</v>
      </c>
      <c r="J47" s="1">
        <v>-3.1859999999999999</v>
      </c>
      <c r="K47" s="1">
        <v>-4.6879999999999997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9</v>
      </c>
      <c r="F48" s="1">
        <v>59.491999999999997</v>
      </c>
      <c r="G48" s="1">
        <v>38.332000000000001</v>
      </c>
      <c r="H48" s="1">
        <v>-41.264000000000003</v>
      </c>
      <c r="I48" s="1">
        <v>-22.449000000000002</v>
      </c>
      <c r="J48" s="1">
        <v>-2.7130000000000001</v>
      </c>
      <c r="K48" s="1">
        <v>-3.992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8</v>
      </c>
      <c r="F49" s="1">
        <v>-65.947999999999993</v>
      </c>
      <c r="G49" s="1">
        <v>-42.564</v>
      </c>
      <c r="H49" s="1">
        <v>-41.264000000000003</v>
      </c>
      <c r="I49" s="1">
        <v>-22.449000000000002</v>
      </c>
      <c r="J49" s="1">
        <v>-2.7130000000000001</v>
      </c>
      <c r="K49" s="1">
        <v>-3.992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11</v>
      </c>
      <c r="F50" s="1">
        <v>-31.552</v>
      </c>
      <c r="G50" s="1">
        <v>-20.164999999999999</v>
      </c>
      <c r="H50" s="1">
        <v>119.62</v>
      </c>
      <c r="I50" s="1">
        <v>63.957999999999998</v>
      </c>
      <c r="J50" s="1">
        <v>7.6269999999999998</v>
      </c>
      <c r="K50" s="1">
        <v>11.221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10</v>
      </c>
      <c r="F51" s="1">
        <v>-41.6</v>
      </c>
      <c r="G51" s="1">
        <v>-26.492000000000001</v>
      </c>
      <c r="H51" s="1">
        <v>-68.287999999999997</v>
      </c>
      <c r="I51" s="1">
        <v>-36.505000000000003</v>
      </c>
      <c r="J51" s="1">
        <v>-4.3570000000000002</v>
      </c>
      <c r="K51" s="1">
        <v>-6.4089999999999998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9</v>
      </c>
      <c r="F52" s="1">
        <v>59.58</v>
      </c>
      <c r="G52" s="1">
        <v>38.470999999999997</v>
      </c>
      <c r="H52" s="1">
        <v>-58.720999999999997</v>
      </c>
      <c r="I52" s="1">
        <v>-31.395</v>
      </c>
      <c r="J52" s="1">
        <v>-3.7450000000000001</v>
      </c>
      <c r="K52" s="1">
        <v>-5.51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8</v>
      </c>
      <c r="F53" s="1">
        <v>-65.86</v>
      </c>
      <c r="G53" s="1">
        <v>-42.424999999999997</v>
      </c>
      <c r="H53" s="1">
        <v>-58.720999999999997</v>
      </c>
      <c r="I53" s="1">
        <v>-31.395</v>
      </c>
      <c r="J53" s="1">
        <v>-3.7450000000000001</v>
      </c>
      <c r="K53" s="1">
        <v>-5.51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11</v>
      </c>
      <c r="F54" s="1">
        <v>-33.052</v>
      </c>
      <c r="G54" s="1">
        <v>-21.091000000000001</v>
      </c>
      <c r="H54" s="1">
        <v>147.08099999999999</v>
      </c>
      <c r="I54" s="1">
        <v>77.861999999999995</v>
      </c>
      <c r="J54" s="1">
        <v>9.1609999999999996</v>
      </c>
      <c r="K54" s="1">
        <v>13.478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10</v>
      </c>
      <c r="F55" s="1">
        <v>-40.249000000000002</v>
      </c>
      <c r="G55" s="1">
        <v>-25.641999999999999</v>
      </c>
      <c r="H55" s="1">
        <v>-84.122</v>
      </c>
      <c r="I55" s="1">
        <v>-44.387999999999998</v>
      </c>
      <c r="J55" s="1">
        <v>-5.2350000000000003</v>
      </c>
      <c r="K55" s="1">
        <v>-7.702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9</v>
      </c>
      <c r="F56" s="1">
        <v>60.470999999999997</v>
      </c>
      <c r="G56" s="1">
        <v>39.026000000000003</v>
      </c>
      <c r="H56" s="1">
        <v>-72.251000000000005</v>
      </c>
      <c r="I56" s="1">
        <v>-38.203000000000003</v>
      </c>
      <c r="J56" s="1">
        <v>-4.4989999999999997</v>
      </c>
      <c r="K56" s="1">
        <v>-6.6189999999999998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8</v>
      </c>
      <c r="F57" s="1">
        <v>-64.968999999999994</v>
      </c>
      <c r="G57" s="1">
        <v>-41.87</v>
      </c>
      <c r="H57" s="1">
        <v>-72.251000000000005</v>
      </c>
      <c r="I57" s="1">
        <v>-38.203000000000003</v>
      </c>
      <c r="J57" s="1">
        <v>-4.4989999999999997</v>
      </c>
      <c r="K57" s="1">
        <v>-6.6189999999999998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11</v>
      </c>
      <c r="F58" s="1">
        <v>-29.457999999999998</v>
      </c>
      <c r="G58" s="1">
        <v>-19.189</v>
      </c>
      <c r="H58" s="1">
        <v>150.631</v>
      </c>
      <c r="I58" s="1">
        <v>76.412000000000006</v>
      </c>
      <c r="J58" s="1">
        <v>9.0719999999999992</v>
      </c>
      <c r="K58" s="1">
        <v>13.347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10</v>
      </c>
      <c r="F59" s="1">
        <v>-34.674999999999997</v>
      </c>
      <c r="G59" s="1">
        <v>-22.324000000000002</v>
      </c>
      <c r="H59" s="1">
        <v>-79.043999999999997</v>
      </c>
      <c r="I59" s="1">
        <v>-40.229999999999997</v>
      </c>
      <c r="J59" s="1">
        <v>-4.774</v>
      </c>
      <c r="K59" s="1">
        <v>-7.024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9</v>
      </c>
      <c r="F60" s="1">
        <v>61.09</v>
      </c>
      <c r="G60" s="1">
        <v>39.468000000000004</v>
      </c>
      <c r="H60" s="1">
        <v>-71.772999999999996</v>
      </c>
      <c r="I60" s="1">
        <v>-36.451000000000001</v>
      </c>
      <c r="J60" s="1">
        <v>-4.327</v>
      </c>
      <c r="K60" s="1">
        <v>-6.3659999999999997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8</v>
      </c>
      <c r="F61" s="1">
        <v>-64.349999999999994</v>
      </c>
      <c r="G61" s="1">
        <v>-41.427999999999997</v>
      </c>
      <c r="H61" s="1">
        <v>-71.772999999999996</v>
      </c>
      <c r="I61" s="1">
        <v>-36.451000000000001</v>
      </c>
      <c r="J61" s="1">
        <v>-4.327</v>
      </c>
      <c r="K61" s="1">
        <v>-6.3659999999999997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11</v>
      </c>
      <c r="F62" s="1">
        <v>-29.675999999999998</v>
      </c>
      <c r="G62" s="1">
        <v>-18.683</v>
      </c>
      <c r="H62" s="1">
        <v>18.004000000000001</v>
      </c>
      <c r="I62" s="1">
        <v>10.083</v>
      </c>
      <c r="J62" s="1">
        <v>1.2090000000000001</v>
      </c>
      <c r="K62" s="1">
        <v>1.7789999999999999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10</v>
      </c>
      <c r="F63" s="1">
        <v>-25.573</v>
      </c>
      <c r="G63" s="1">
        <v>-16.151</v>
      </c>
      <c r="H63" s="1">
        <v>-32.741999999999997</v>
      </c>
      <c r="I63" s="1">
        <v>-18.408999999999999</v>
      </c>
      <c r="J63" s="1">
        <v>-2.2040000000000002</v>
      </c>
      <c r="K63" s="1">
        <v>-3.2429999999999999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9</v>
      </c>
      <c r="F64" s="1">
        <v>52.673999999999999</v>
      </c>
      <c r="G64" s="1">
        <v>32.887</v>
      </c>
      <c r="H64" s="1">
        <v>-15.858000000000001</v>
      </c>
      <c r="I64" s="1">
        <v>-8.9030000000000005</v>
      </c>
      <c r="J64" s="1">
        <v>-1.0669999999999999</v>
      </c>
      <c r="K64" s="1">
        <v>-1.569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8</v>
      </c>
      <c r="F65" s="1">
        <v>-50.11</v>
      </c>
      <c r="G65" s="1">
        <v>-31.305</v>
      </c>
      <c r="H65" s="1">
        <v>-15.858000000000001</v>
      </c>
      <c r="I65" s="1">
        <v>-8.9030000000000005</v>
      </c>
      <c r="J65" s="1">
        <v>-1.0669999999999999</v>
      </c>
      <c r="K65" s="1">
        <v>-1.569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11</v>
      </c>
      <c r="F66" s="1">
        <v>-48.290999999999997</v>
      </c>
      <c r="G66" s="1">
        <v>-30.027000000000001</v>
      </c>
      <c r="H66" s="1">
        <v>46.127000000000002</v>
      </c>
      <c r="I66" s="1">
        <v>25.11</v>
      </c>
      <c r="J66" s="1">
        <v>3.0339999999999998</v>
      </c>
      <c r="K66" s="1">
        <v>4.4640000000000004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10</v>
      </c>
      <c r="F67" s="1">
        <v>-39.244999999999997</v>
      </c>
      <c r="G67" s="1">
        <v>-24.741</v>
      </c>
      <c r="H67" s="1">
        <v>-81.644000000000005</v>
      </c>
      <c r="I67" s="1">
        <v>-44.473999999999997</v>
      </c>
      <c r="J67" s="1">
        <v>-5.3730000000000002</v>
      </c>
      <c r="K67" s="1">
        <v>-7.9050000000000002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9</v>
      </c>
      <c r="F68" s="1">
        <v>85.162999999999997</v>
      </c>
      <c r="G68" s="1">
        <v>52.835999999999999</v>
      </c>
      <c r="H68" s="1">
        <v>-39.927999999999997</v>
      </c>
      <c r="I68" s="1">
        <v>-21.745000000000001</v>
      </c>
      <c r="J68" s="1">
        <v>-2.6269999999999998</v>
      </c>
      <c r="K68" s="1">
        <v>-3.8650000000000002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8</v>
      </c>
      <c r="F69" s="1">
        <v>-79.509</v>
      </c>
      <c r="G69" s="1">
        <v>-49.531999999999996</v>
      </c>
      <c r="H69" s="1">
        <v>-39.927999999999997</v>
      </c>
      <c r="I69" s="1">
        <v>-21.745000000000001</v>
      </c>
      <c r="J69" s="1">
        <v>-2.6269999999999998</v>
      </c>
      <c r="K69" s="1">
        <v>-3.8650000000000002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11</v>
      </c>
      <c r="F70" s="1">
        <v>-46.942</v>
      </c>
      <c r="G70" s="1">
        <v>-29.228000000000002</v>
      </c>
      <c r="H70" s="1">
        <v>66.247</v>
      </c>
      <c r="I70" s="1">
        <v>35.426000000000002</v>
      </c>
      <c r="J70" s="1">
        <v>4.226</v>
      </c>
      <c r="K70" s="1">
        <v>6.2169999999999996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10</v>
      </c>
      <c r="F71" s="1">
        <v>-41.125</v>
      </c>
      <c r="G71" s="1">
        <v>-25.831</v>
      </c>
      <c r="H71" s="1">
        <v>-118.321</v>
      </c>
      <c r="I71" s="1">
        <v>-63.277999999999999</v>
      </c>
      <c r="J71" s="1">
        <v>-7.5439999999999996</v>
      </c>
      <c r="K71" s="1">
        <v>-11.098000000000001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9</v>
      </c>
      <c r="F72" s="1">
        <v>84.153999999999996</v>
      </c>
      <c r="G72" s="1">
        <v>52.246000000000002</v>
      </c>
      <c r="H72" s="1">
        <v>-57.677</v>
      </c>
      <c r="I72" s="1">
        <v>-30.844999999999999</v>
      </c>
      <c r="J72" s="1">
        <v>-3.6779999999999999</v>
      </c>
      <c r="K72" s="1">
        <v>-5.4109999999999996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8</v>
      </c>
      <c r="F73" s="1">
        <v>-80.518000000000001</v>
      </c>
      <c r="G73" s="1">
        <v>-50.122</v>
      </c>
      <c r="H73" s="1">
        <v>-57.677</v>
      </c>
      <c r="I73" s="1">
        <v>-30.844999999999999</v>
      </c>
      <c r="J73" s="1">
        <v>-3.6779999999999999</v>
      </c>
      <c r="K73" s="1">
        <v>-5.4109999999999996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11</v>
      </c>
      <c r="F74" s="1">
        <v>-43.734999999999999</v>
      </c>
      <c r="G74" s="1">
        <v>-27.34</v>
      </c>
      <c r="H74" s="1">
        <v>82.671000000000006</v>
      </c>
      <c r="I74" s="1">
        <v>43.628</v>
      </c>
      <c r="J74" s="1">
        <v>5.1420000000000003</v>
      </c>
      <c r="K74" s="1">
        <v>7.5650000000000004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10</v>
      </c>
      <c r="F75" s="1">
        <v>-44.326999999999998</v>
      </c>
      <c r="G75" s="1">
        <v>-27.69</v>
      </c>
      <c r="H75" s="1">
        <v>-146.65600000000001</v>
      </c>
      <c r="I75" s="1">
        <v>-77.647999999999996</v>
      </c>
      <c r="J75" s="1">
        <v>-9.1319999999999997</v>
      </c>
      <c r="K75" s="1">
        <v>-13.433999999999999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9</v>
      </c>
      <c r="F76" s="1">
        <v>82.150999999999996</v>
      </c>
      <c r="G76" s="1">
        <v>51.075000000000003</v>
      </c>
      <c r="H76" s="1">
        <v>-71.664000000000001</v>
      </c>
      <c r="I76" s="1">
        <v>-37.898000000000003</v>
      </c>
      <c r="J76" s="1">
        <v>-4.46</v>
      </c>
      <c r="K76" s="1">
        <v>-6.5620000000000003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8</v>
      </c>
      <c r="F77" s="1">
        <v>-82.521000000000001</v>
      </c>
      <c r="G77" s="1">
        <v>-51.292999999999999</v>
      </c>
      <c r="H77" s="1">
        <v>-71.664000000000001</v>
      </c>
      <c r="I77" s="1">
        <v>-37.898000000000003</v>
      </c>
      <c r="J77" s="1">
        <v>-4.46</v>
      </c>
      <c r="K77" s="1">
        <v>-6.5620000000000003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11</v>
      </c>
      <c r="F78" s="1">
        <v>-33.649000000000001</v>
      </c>
      <c r="G78" s="1">
        <v>-21.527000000000001</v>
      </c>
      <c r="H78" s="1">
        <v>78.652000000000001</v>
      </c>
      <c r="I78" s="1">
        <v>40.003999999999998</v>
      </c>
      <c r="J78" s="1">
        <v>4.7460000000000004</v>
      </c>
      <c r="K78" s="1">
        <v>6.9820000000000002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10</v>
      </c>
      <c r="F79" s="1">
        <v>-29.050999999999998</v>
      </c>
      <c r="G79" s="1">
        <v>-19.135000000000002</v>
      </c>
      <c r="H79" s="1">
        <v>-151.50299999999999</v>
      </c>
      <c r="I79" s="1">
        <v>-76.822999999999993</v>
      </c>
      <c r="J79" s="1">
        <v>-9.1189999999999998</v>
      </c>
      <c r="K79" s="1">
        <v>-13.416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9</v>
      </c>
      <c r="F80" s="1">
        <v>56.604999999999997</v>
      </c>
      <c r="G80" s="1">
        <v>36.524000000000001</v>
      </c>
      <c r="H80" s="1">
        <v>-71.923000000000002</v>
      </c>
      <c r="I80" s="1">
        <v>-36.508000000000003</v>
      </c>
      <c r="J80" s="1">
        <v>-4.3330000000000002</v>
      </c>
      <c r="K80" s="1">
        <v>-6.375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8</v>
      </c>
      <c r="F81" s="1">
        <v>-53.731000000000002</v>
      </c>
      <c r="G81" s="1">
        <v>-35.027999999999999</v>
      </c>
      <c r="H81" s="1">
        <v>-71.923000000000002</v>
      </c>
      <c r="I81" s="1">
        <v>-36.508000000000003</v>
      </c>
      <c r="J81" s="1">
        <v>-4.3330000000000002</v>
      </c>
      <c r="K81" s="1">
        <v>-6.375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11</v>
      </c>
      <c r="F82" s="1">
        <v>-44.405000000000001</v>
      </c>
      <c r="G82" s="1">
        <v>-27.754999999999999</v>
      </c>
      <c r="H82" s="1">
        <v>34.162999999999997</v>
      </c>
      <c r="I82" s="1">
        <v>19.309000000000001</v>
      </c>
      <c r="J82" s="1">
        <v>2.3039999999999998</v>
      </c>
      <c r="K82" s="1">
        <v>3.39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10</v>
      </c>
      <c r="F83" s="1">
        <v>-45.972999999999999</v>
      </c>
      <c r="G83" s="1">
        <v>-28.704999999999998</v>
      </c>
      <c r="H83" s="1">
        <v>-34.743000000000002</v>
      </c>
      <c r="I83" s="1">
        <v>-19.608000000000001</v>
      </c>
      <c r="J83" s="1">
        <v>-2.3420000000000001</v>
      </c>
      <c r="K83" s="1">
        <v>-3.4460000000000002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9</v>
      </c>
      <c r="F84" s="1">
        <v>67.078999999999994</v>
      </c>
      <c r="G84" s="1">
        <v>41.9</v>
      </c>
      <c r="H84" s="1">
        <v>-16.405999999999999</v>
      </c>
      <c r="I84" s="1">
        <v>-9.266</v>
      </c>
      <c r="J84" s="1">
        <v>-1.1060000000000001</v>
      </c>
      <c r="K84" s="1">
        <v>-1.6279999999999999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8</v>
      </c>
      <c r="F85" s="1">
        <v>-67.825000000000003</v>
      </c>
      <c r="G85" s="1">
        <v>-42.351999999999997</v>
      </c>
      <c r="H85" s="1">
        <v>-16.405999999999999</v>
      </c>
      <c r="I85" s="1">
        <v>-9.266</v>
      </c>
      <c r="J85" s="1">
        <v>-1.1060000000000001</v>
      </c>
      <c r="K85" s="1">
        <v>-1.6279999999999999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11</v>
      </c>
      <c r="F86" s="1">
        <v>-71.988</v>
      </c>
      <c r="G86" s="1">
        <v>-44.832000000000001</v>
      </c>
      <c r="H86" s="1">
        <v>85.652000000000001</v>
      </c>
      <c r="I86" s="1">
        <v>46.716999999999999</v>
      </c>
      <c r="J86" s="1">
        <v>5.641</v>
      </c>
      <c r="K86" s="1">
        <v>8.2989999999999995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10</v>
      </c>
      <c r="F87" s="1">
        <v>-73.676000000000002</v>
      </c>
      <c r="G87" s="1">
        <v>-45.747</v>
      </c>
      <c r="H87" s="1">
        <v>-86.43</v>
      </c>
      <c r="I87" s="1">
        <v>-47.125999999999998</v>
      </c>
      <c r="J87" s="1">
        <v>-5.6909999999999998</v>
      </c>
      <c r="K87" s="1">
        <v>-8.3729999999999993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9</v>
      </c>
      <c r="F88" s="1">
        <v>107.664</v>
      </c>
      <c r="G88" s="1">
        <v>66.960999999999999</v>
      </c>
      <c r="H88" s="1">
        <v>-40.972000000000001</v>
      </c>
      <c r="I88" s="1">
        <v>-22.344000000000001</v>
      </c>
      <c r="J88" s="1">
        <v>-2.698</v>
      </c>
      <c r="K88" s="1">
        <v>-3.97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8</v>
      </c>
      <c r="F89" s="1">
        <v>-108.468</v>
      </c>
      <c r="G89" s="1">
        <v>-67.397000000000006</v>
      </c>
      <c r="H89" s="1">
        <v>-40.972000000000001</v>
      </c>
      <c r="I89" s="1">
        <v>-22.344000000000001</v>
      </c>
      <c r="J89" s="1">
        <v>-2.698</v>
      </c>
      <c r="K89" s="1">
        <v>-3.97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11</v>
      </c>
      <c r="F90" s="1">
        <v>-71.661000000000001</v>
      </c>
      <c r="G90" s="1">
        <v>-44.628</v>
      </c>
      <c r="H90" s="1">
        <v>126.438</v>
      </c>
      <c r="I90" s="1">
        <v>67.632999999999996</v>
      </c>
      <c r="J90" s="1">
        <v>8.0579999999999998</v>
      </c>
      <c r="K90" s="1">
        <v>11.855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10</v>
      </c>
      <c r="F91" s="1">
        <v>-74.238</v>
      </c>
      <c r="G91" s="1">
        <v>-46.088000000000001</v>
      </c>
      <c r="H91" s="1">
        <v>-127.048</v>
      </c>
      <c r="I91" s="1">
        <v>-67.954999999999998</v>
      </c>
      <c r="J91" s="1">
        <v>-8.0969999999999995</v>
      </c>
      <c r="K91" s="1">
        <v>-11.913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9</v>
      </c>
      <c r="F92" s="1">
        <v>107.452</v>
      </c>
      <c r="G92" s="1">
        <v>66.831999999999994</v>
      </c>
      <c r="H92" s="1">
        <v>-60.353999999999999</v>
      </c>
      <c r="I92" s="1">
        <v>-32.283000000000001</v>
      </c>
      <c r="J92" s="1">
        <v>-3.847</v>
      </c>
      <c r="K92" s="1">
        <v>-5.6589999999999998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8</v>
      </c>
      <c r="F93" s="1">
        <v>-108.68</v>
      </c>
      <c r="G93" s="1">
        <v>-67.525999999999996</v>
      </c>
      <c r="H93" s="1">
        <v>-60.353999999999999</v>
      </c>
      <c r="I93" s="1">
        <v>-32.283000000000001</v>
      </c>
      <c r="J93" s="1">
        <v>-3.847</v>
      </c>
      <c r="K93" s="1">
        <v>-5.6589999999999998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11</v>
      </c>
      <c r="F94" s="1">
        <v>-71.319999999999993</v>
      </c>
      <c r="G94" s="1">
        <v>-44.396000000000001</v>
      </c>
      <c r="H94" s="1">
        <v>157.61799999999999</v>
      </c>
      <c r="I94" s="1">
        <v>83.56</v>
      </c>
      <c r="J94" s="1">
        <v>9.8140000000000001</v>
      </c>
      <c r="K94" s="1">
        <v>14.438000000000001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10</v>
      </c>
      <c r="F95" s="1">
        <v>-75.344999999999999</v>
      </c>
      <c r="G95" s="1">
        <v>-46.790999999999997</v>
      </c>
      <c r="H95" s="1">
        <v>-157.96100000000001</v>
      </c>
      <c r="I95" s="1">
        <v>-83.736999999999995</v>
      </c>
      <c r="J95" s="1">
        <v>-9.8360000000000003</v>
      </c>
      <c r="K95" s="1">
        <v>-14.471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9</v>
      </c>
      <c r="F96" s="1">
        <v>107.108</v>
      </c>
      <c r="G96" s="1">
        <v>66.608999999999995</v>
      </c>
      <c r="H96" s="1">
        <v>-75.138000000000005</v>
      </c>
      <c r="I96" s="1">
        <v>-39.832999999999998</v>
      </c>
      <c r="J96" s="1">
        <v>-4.6790000000000003</v>
      </c>
      <c r="K96" s="1">
        <v>-6.883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8</v>
      </c>
      <c r="F97" s="1">
        <v>-109.024</v>
      </c>
      <c r="G97" s="1">
        <v>-67.748999999999995</v>
      </c>
      <c r="H97" s="1">
        <v>-75.138000000000005</v>
      </c>
      <c r="I97" s="1">
        <v>-39.832999999999998</v>
      </c>
      <c r="J97" s="1">
        <v>-4.6790000000000003</v>
      </c>
      <c r="K97" s="1">
        <v>-6.883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11</v>
      </c>
      <c r="F98" s="1">
        <v>-46.956000000000003</v>
      </c>
      <c r="G98" s="1">
        <v>-30.495000000000001</v>
      </c>
      <c r="H98" s="1">
        <v>168.779</v>
      </c>
      <c r="I98" s="1">
        <v>85.47</v>
      </c>
      <c r="J98" s="1">
        <v>10.145</v>
      </c>
      <c r="K98" s="1">
        <v>14.925000000000001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10</v>
      </c>
      <c r="F99" s="1">
        <v>-51.11</v>
      </c>
      <c r="G99" s="1">
        <v>-33.143000000000001</v>
      </c>
      <c r="H99" s="1">
        <v>-168.691</v>
      </c>
      <c r="I99" s="1">
        <v>-85.436999999999998</v>
      </c>
      <c r="J99" s="1">
        <v>-10.141999999999999</v>
      </c>
      <c r="K99" s="1">
        <v>-14.92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9</v>
      </c>
      <c r="F100" s="1">
        <v>71.418999999999997</v>
      </c>
      <c r="G100" s="1">
        <v>46.326000000000001</v>
      </c>
      <c r="H100" s="1">
        <v>-80.349999999999994</v>
      </c>
      <c r="I100" s="1">
        <v>-40.692</v>
      </c>
      <c r="J100" s="1">
        <v>-4.83</v>
      </c>
      <c r="K100" s="1">
        <v>-7.1059999999999999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8</v>
      </c>
      <c r="F101" s="1">
        <v>-73.397000000000006</v>
      </c>
      <c r="G101" s="1">
        <v>-47.585999999999999</v>
      </c>
      <c r="H101" s="1">
        <v>-80.349999999999994</v>
      </c>
      <c r="I101" s="1">
        <v>-40.692</v>
      </c>
      <c r="J101" s="1">
        <v>-4.83</v>
      </c>
      <c r="K101" s="1">
        <v>-7.1059999999999999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11</v>
      </c>
      <c r="F102" s="1">
        <v>-23.875</v>
      </c>
      <c r="G102" s="1">
        <v>-14.944000000000001</v>
      </c>
      <c r="H102" s="1">
        <v>26.420999999999999</v>
      </c>
      <c r="I102" s="1">
        <v>15.159000000000001</v>
      </c>
      <c r="J102" s="1">
        <v>1.788</v>
      </c>
      <c r="K102" s="1">
        <v>2.6309999999999998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10</v>
      </c>
      <c r="F103" s="1">
        <v>-29.661999999999999</v>
      </c>
      <c r="G103" s="1">
        <v>-18.495000000000001</v>
      </c>
      <c r="H103" s="1">
        <v>-21.407</v>
      </c>
      <c r="I103" s="1">
        <v>-12.199</v>
      </c>
      <c r="J103" s="1">
        <v>-1.446</v>
      </c>
      <c r="K103" s="1">
        <v>-2.1280000000000001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9</v>
      </c>
      <c r="F104" s="1">
        <v>56.209000000000003</v>
      </c>
      <c r="G104" s="1">
        <v>35.122</v>
      </c>
      <c r="H104" s="1">
        <v>-13.285</v>
      </c>
      <c r="I104" s="1">
        <v>-7.5990000000000002</v>
      </c>
      <c r="J104" s="1">
        <v>-0.89900000000000002</v>
      </c>
      <c r="K104" s="1">
        <v>-1.3220000000000001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8</v>
      </c>
      <c r="F105" s="1">
        <v>-59.423000000000002</v>
      </c>
      <c r="G105" s="1">
        <v>-37.094000000000001</v>
      </c>
      <c r="H105" s="1">
        <v>-13.285</v>
      </c>
      <c r="I105" s="1">
        <v>-7.5990000000000002</v>
      </c>
      <c r="J105" s="1">
        <v>-0.89900000000000002</v>
      </c>
      <c r="K105" s="1">
        <v>-1.3220000000000001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11</v>
      </c>
      <c r="F106" s="1">
        <v>-33.661999999999999</v>
      </c>
      <c r="G106" s="1">
        <v>-20.885000000000002</v>
      </c>
      <c r="H106" s="1">
        <v>70.992000000000004</v>
      </c>
      <c r="I106" s="1">
        <v>38.869999999999997</v>
      </c>
      <c r="J106" s="1">
        <v>4.6870000000000003</v>
      </c>
      <c r="K106" s="1">
        <v>6.8949999999999996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10</v>
      </c>
      <c r="F107" s="1">
        <v>-54.213999999999999</v>
      </c>
      <c r="G107" s="1">
        <v>-33.737000000000002</v>
      </c>
      <c r="H107" s="1">
        <v>-57.197000000000003</v>
      </c>
      <c r="I107" s="1">
        <v>-31.28</v>
      </c>
      <c r="J107" s="1">
        <v>-3.774</v>
      </c>
      <c r="K107" s="1">
        <v>-5.5519999999999996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9</v>
      </c>
      <c r="F108" s="1">
        <v>86.918999999999997</v>
      </c>
      <c r="G108" s="1">
        <v>54.012</v>
      </c>
      <c r="H108" s="1">
        <v>-35.607999999999997</v>
      </c>
      <c r="I108" s="1">
        <v>-19.486000000000001</v>
      </c>
      <c r="J108" s="1">
        <v>-2.35</v>
      </c>
      <c r="K108" s="1">
        <v>-3.4580000000000002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8</v>
      </c>
      <c r="F109" s="1">
        <v>-98.337000000000003</v>
      </c>
      <c r="G109" s="1">
        <v>-61.152000000000001</v>
      </c>
      <c r="H109" s="1">
        <v>-35.607999999999997</v>
      </c>
      <c r="I109" s="1">
        <v>-19.486000000000001</v>
      </c>
      <c r="J109" s="1">
        <v>-2.35</v>
      </c>
      <c r="K109" s="1">
        <v>-3.4580000000000002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11</v>
      </c>
      <c r="F110" s="1">
        <v>-38.444000000000003</v>
      </c>
      <c r="G110" s="1">
        <v>-23.882999999999999</v>
      </c>
      <c r="H110" s="1">
        <v>110.26300000000001</v>
      </c>
      <c r="I110" s="1">
        <v>59.027000000000001</v>
      </c>
      <c r="J110" s="1">
        <v>7.0259999999999998</v>
      </c>
      <c r="K110" s="1">
        <v>10.336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10</v>
      </c>
      <c r="F111" s="1">
        <v>-50.371000000000002</v>
      </c>
      <c r="G111" s="1">
        <v>-31.315999999999999</v>
      </c>
      <c r="H111" s="1">
        <v>-87.481999999999999</v>
      </c>
      <c r="I111" s="1">
        <v>-46.829000000000001</v>
      </c>
      <c r="J111" s="1">
        <v>-5.577</v>
      </c>
      <c r="K111" s="1">
        <v>-8.2050000000000001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9</v>
      </c>
      <c r="F112" s="1">
        <v>89.314999999999998</v>
      </c>
      <c r="G112" s="1">
        <v>55.517000000000003</v>
      </c>
      <c r="H112" s="1">
        <v>-54.929000000000002</v>
      </c>
      <c r="I112" s="1">
        <v>-29.404</v>
      </c>
      <c r="J112" s="1">
        <v>-3.5009999999999999</v>
      </c>
      <c r="K112" s="1">
        <v>-5.15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8</v>
      </c>
      <c r="F113" s="1">
        <v>-95.941000000000003</v>
      </c>
      <c r="G113" s="1">
        <v>-59.646999999999998</v>
      </c>
      <c r="H113" s="1">
        <v>-54.929000000000002</v>
      </c>
      <c r="I113" s="1">
        <v>-29.404</v>
      </c>
      <c r="J113" s="1">
        <v>-3.5009999999999999</v>
      </c>
      <c r="K113" s="1">
        <v>-5.15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11</v>
      </c>
      <c r="F114" s="1">
        <v>-45.628</v>
      </c>
      <c r="G114" s="1">
        <v>-28.297000000000001</v>
      </c>
      <c r="H114" s="1">
        <v>142.35900000000001</v>
      </c>
      <c r="I114" s="1">
        <v>75.382000000000005</v>
      </c>
      <c r="J114" s="1">
        <v>8.8469999999999995</v>
      </c>
      <c r="K114" s="1">
        <v>13.016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10</v>
      </c>
      <c r="F115" s="1">
        <v>-44.686</v>
      </c>
      <c r="G115" s="1">
        <v>-27.866</v>
      </c>
      <c r="H115" s="1">
        <v>-113.105</v>
      </c>
      <c r="I115" s="1">
        <v>-59.765999999999998</v>
      </c>
      <c r="J115" s="1">
        <v>-7.0259999999999998</v>
      </c>
      <c r="K115" s="1">
        <v>-10.336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9</v>
      </c>
      <c r="F116" s="1">
        <v>92.888999999999996</v>
      </c>
      <c r="G116" s="1">
        <v>57.701999999999998</v>
      </c>
      <c r="H116" s="1">
        <v>-70.962000000000003</v>
      </c>
      <c r="I116" s="1">
        <v>-37.540999999999997</v>
      </c>
      <c r="J116" s="1">
        <v>-4.4089999999999998</v>
      </c>
      <c r="K116" s="1">
        <v>-6.4870000000000001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8</v>
      </c>
      <c r="F117" s="1">
        <v>-92.367000000000004</v>
      </c>
      <c r="G117" s="1">
        <v>-57.462000000000003</v>
      </c>
      <c r="H117" s="1">
        <v>-70.962000000000003</v>
      </c>
      <c r="I117" s="1">
        <v>-37.540999999999997</v>
      </c>
      <c r="J117" s="1">
        <v>-4.4089999999999998</v>
      </c>
      <c r="K117" s="1">
        <v>-6.4870000000000001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11</v>
      </c>
      <c r="F118" s="1">
        <v>-33.350999999999999</v>
      </c>
      <c r="G118" s="1">
        <v>-21.997</v>
      </c>
      <c r="H118" s="1">
        <v>151.58000000000001</v>
      </c>
      <c r="I118" s="1">
        <v>76.754000000000005</v>
      </c>
      <c r="J118" s="1">
        <v>9.1010000000000009</v>
      </c>
      <c r="K118" s="1">
        <v>13.39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10</v>
      </c>
      <c r="F119" s="1">
        <v>-27.271999999999998</v>
      </c>
      <c r="G119" s="1">
        <v>-17.366</v>
      </c>
      <c r="H119" s="1">
        <v>-114.43300000000001</v>
      </c>
      <c r="I119" s="1">
        <v>-58.054000000000002</v>
      </c>
      <c r="J119" s="1">
        <v>-6.883</v>
      </c>
      <c r="K119" s="1">
        <v>-10.125999999999999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9</v>
      </c>
      <c r="F120" s="1">
        <v>63.752000000000002</v>
      </c>
      <c r="G120" s="1">
        <v>41.533999999999999</v>
      </c>
      <c r="H120" s="1">
        <v>-73.891999999999996</v>
      </c>
      <c r="I120" s="1">
        <v>-37.447000000000003</v>
      </c>
      <c r="J120" s="1">
        <v>-4.4400000000000004</v>
      </c>
      <c r="K120" s="1">
        <v>-6.532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8</v>
      </c>
      <c r="F121" s="1">
        <v>-60.375999999999998</v>
      </c>
      <c r="G121" s="1">
        <v>-38.962000000000003</v>
      </c>
      <c r="H121" s="1">
        <v>-73.891999999999996</v>
      </c>
      <c r="I121" s="1">
        <v>-37.447000000000003</v>
      </c>
      <c r="J121" s="1">
        <v>-4.4400000000000004</v>
      </c>
      <c r="K121" s="1">
        <v>-6.532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11</v>
      </c>
      <c r="F122" s="1">
        <v>-17.024999999999999</v>
      </c>
      <c r="G122" s="1">
        <v>-10.348000000000001</v>
      </c>
      <c r="H122" s="1">
        <v>6.05</v>
      </c>
      <c r="I122" s="1">
        <v>1.631</v>
      </c>
      <c r="J122" s="1">
        <v>7.6999999999999999E-2</v>
      </c>
      <c r="K122" s="1">
        <v>0.113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10</v>
      </c>
      <c r="F123" s="1">
        <v>-19.696000000000002</v>
      </c>
      <c r="G123" s="1">
        <v>-11.957000000000001</v>
      </c>
      <c r="H123" s="1">
        <v>-5.5789999999999997</v>
      </c>
      <c r="I123" s="1">
        <v>-1.5009999999999999</v>
      </c>
      <c r="J123" s="1">
        <v>-7.0999999999999994E-2</v>
      </c>
      <c r="K123" s="1">
        <v>-0.104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9</v>
      </c>
      <c r="F124" s="1">
        <v>24.271000000000001</v>
      </c>
      <c r="G124" s="1">
        <v>14.744999999999999</v>
      </c>
      <c r="H124" s="1">
        <v>-2.4740000000000002</v>
      </c>
      <c r="I124" s="1">
        <v>-0.66600000000000004</v>
      </c>
      <c r="J124" s="1">
        <v>-3.1E-2</v>
      </c>
      <c r="K124" s="1">
        <v>-4.5999999999999999E-2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8</v>
      </c>
      <c r="F125" s="1">
        <v>-25.408000000000001</v>
      </c>
      <c r="G125" s="1">
        <v>-15.429</v>
      </c>
      <c r="H125" s="1">
        <v>-2.4740000000000002</v>
      </c>
      <c r="I125" s="1">
        <v>-0.66600000000000004</v>
      </c>
      <c r="J125" s="1">
        <v>-3.1E-2</v>
      </c>
      <c r="K125" s="1">
        <v>-4.5999999999999999E-2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11</v>
      </c>
      <c r="F126" s="1">
        <v>-21.599</v>
      </c>
      <c r="G126" s="1">
        <v>-13.233000000000001</v>
      </c>
      <c r="H126" s="1">
        <v>10.044</v>
      </c>
      <c r="I126" s="1">
        <v>2.524</v>
      </c>
      <c r="J126" s="1">
        <v>0.13400000000000001</v>
      </c>
      <c r="K126" s="1">
        <v>0.19800000000000001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10</v>
      </c>
      <c r="F127" s="1">
        <v>-22.167999999999999</v>
      </c>
      <c r="G127" s="1">
        <v>-13.581</v>
      </c>
      <c r="H127" s="1">
        <v>-9.6790000000000003</v>
      </c>
      <c r="I127" s="1">
        <v>-2.4319999999999999</v>
      </c>
      <c r="J127" s="1">
        <v>-0.13</v>
      </c>
      <c r="K127" s="1">
        <v>-0.191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9</v>
      </c>
      <c r="F128" s="1">
        <v>28.338000000000001</v>
      </c>
      <c r="G128" s="1">
        <v>17.363</v>
      </c>
      <c r="H128" s="1">
        <v>-4.1959999999999997</v>
      </c>
      <c r="I128" s="1">
        <v>-1.0549999999999999</v>
      </c>
      <c r="J128" s="1">
        <v>-5.6000000000000001E-2</v>
      </c>
      <c r="K128" s="1">
        <v>-8.3000000000000004E-2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8</v>
      </c>
      <c r="F129" s="1">
        <v>-28.579000000000001</v>
      </c>
      <c r="G129" s="1">
        <v>-17.510999999999999</v>
      </c>
      <c r="H129" s="1">
        <v>-4.1959999999999997</v>
      </c>
      <c r="I129" s="1">
        <v>-1.0549999999999999</v>
      </c>
      <c r="J129" s="1">
        <v>-5.6000000000000001E-2</v>
      </c>
      <c r="K129" s="1">
        <v>-8.3000000000000004E-2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11</v>
      </c>
      <c r="F130" s="1">
        <v>-21.088000000000001</v>
      </c>
      <c r="G130" s="1">
        <v>-12.926</v>
      </c>
      <c r="H130" s="1">
        <v>14.525</v>
      </c>
      <c r="I130" s="1">
        <v>3.6309999999999998</v>
      </c>
      <c r="J130" s="1">
        <v>0.20200000000000001</v>
      </c>
      <c r="K130" s="1">
        <v>0.29799999999999999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10</v>
      </c>
      <c r="F131" s="1">
        <v>-22.321999999999999</v>
      </c>
      <c r="G131" s="1">
        <v>-13.673</v>
      </c>
      <c r="H131" s="1">
        <v>-13.887</v>
      </c>
      <c r="I131" s="1">
        <v>-3.4710000000000001</v>
      </c>
      <c r="J131" s="1">
        <v>-0.19400000000000001</v>
      </c>
      <c r="K131" s="1">
        <v>-0.28499999999999998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9</v>
      </c>
      <c r="F132" s="1">
        <v>28.196000000000002</v>
      </c>
      <c r="G132" s="1">
        <v>17.277999999999999</v>
      </c>
      <c r="H132" s="1">
        <v>-6.0449999999999999</v>
      </c>
      <c r="I132" s="1">
        <v>-1.5109999999999999</v>
      </c>
      <c r="J132" s="1">
        <v>-8.4000000000000005E-2</v>
      </c>
      <c r="K132" s="1">
        <v>-0.124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8</v>
      </c>
      <c r="F133" s="1">
        <v>-28.721</v>
      </c>
      <c r="G133" s="1">
        <v>-17.596</v>
      </c>
      <c r="H133" s="1">
        <v>-6.0449999999999999</v>
      </c>
      <c r="I133" s="1">
        <v>-1.5109999999999999</v>
      </c>
      <c r="J133" s="1">
        <v>-8.4000000000000005E-2</v>
      </c>
      <c r="K133" s="1">
        <v>-0.124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11</v>
      </c>
      <c r="F134" s="1">
        <v>-21.196999999999999</v>
      </c>
      <c r="G134" s="1">
        <v>-12.989000000000001</v>
      </c>
      <c r="H134" s="1">
        <v>17.79</v>
      </c>
      <c r="I134" s="1">
        <v>4.476</v>
      </c>
      <c r="J134" s="1">
        <v>0.25</v>
      </c>
      <c r="K134" s="1">
        <v>0.36799999999999999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10</v>
      </c>
      <c r="F135" s="1">
        <v>-22.393999999999998</v>
      </c>
      <c r="G135" s="1">
        <v>-13.72</v>
      </c>
      <c r="H135" s="1">
        <v>-17.097999999999999</v>
      </c>
      <c r="I135" s="1">
        <v>-4.3</v>
      </c>
      <c r="J135" s="1">
        <v>-0.24099999999999999</v>
      </c>
      <c r="K135" s="1">
        <v>-0.35399999999999998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9</v>
      </c>
      <c r="F136" s="1">
        <v>28.204000000000001</v>
      </c>
      <c r="G136" s="1">
        <v>17.282</v>
      </c>
      <c r="H136" s="1">
        <v>-7.423</v>
      </c>
      <c r="I136" s="1">
        <v>-1.867</v>
      </c>
      <c r="J136" s="1">
        <v>-0.105</v>
      </c>
      <c r="K136" s="1">
        <v>-0.154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8</v>
      </c>
      <c r="F137" s="1">
        <v>-28.713000000000001</v>
      </c>
      <c r="G137" s="1">
        <v>-17.591999999999999</v>
      </c>
      <c r="H137" s="1">
        <v>-7.423</v>
      </c>
      <c r="I137" s="1">
        <v>-1.867</v>
      </c>
      <c r="J137" s="1">
        <v>-0.105</v>
      </c>
      <c r="K137" s="1">
        <v>-0.154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11</v>
      </c>
      <c r="F138" s="1">
        <v>-20.584</v>
      </c>
      <c r="G138" s="1">
        <v>-12.612</v>
      </c>
      <c r="H138" s="1">
        <v>19.946999999999999</v>
      </c>
      <c r="I138" s="1">
        <v>5.0190000000000001</v>
      </c>
      <c r="J138" s="1">
        <v>0.3</v>
      </c>
      <c r="K138" s="1">
        <v>0.442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10</v>
      </c>
      <c r="F139" s="1">
        <v>-22.547999999999998</v>
      </c>
      <c r="G139" s="1">
        <v>-13.817</v>
      </c>
      <c r="H139" s="1">
        <v>-18.863</v>
      </c>
      <c r="I139" s="1">
        <v>-4.7450000000000001</v>
      </c>
      <c r="J139" s="1">
        <v>-0.28399999999999997</v>
      </c>
      <c r="K139" s="1">
        <v>-0.41799999999999998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9</v>
      </c>
      <c r="F140" s="1">
        <v>28.041</v>
      </c>
      <c r="G140" s="1">
        <v>17.181000000000001</v>
      </c>
      <c r="H140" s="1">
        <v>-8.2579999999999991</v>
      </c>
      <c r="I140" s="1">
        <v>-2.0779999999999998</v>
      </c>
      <c r="J140" s="1">
        <v>-0.124</v>
      </c>
      <c r="K140" s="1">
        <v>-0.183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8</v>
      </c>
      <c r="F141" s="1">
        <v>-28.876000000000001</v>
      </c>
      <c r="G141" s="1">
        <v>-17.693000000000001</v>
      </c>
      <c r="H141" s="1">
        <v>-8.2579999999999991</v>
      </c>
      <c r="I141" s="1">
        <v>-2.0779999999999998</v>
      </c>
      <c r="J141" s="1">
        <v>-0.124</v>
      </c>
      <c r="K141" s="1">
        <v>-0.183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11</v>
      </c>
      <c r="F142" s="1">
        <v>-14.097</v>
      </c>
      <c r="G142" s="1">
        <v>-8.5459999999999994</v>
      </c>
      <c r="H142" s="1">
        <v>6.14</v>
      </c>
      <c r="I142" s="1">
        <v>1.653</v>
      </c>
      <c r="J142" s="1">
        <v>7.8E-2</v>
      </c>
      <c r="K142" s="1">
        <v>0.115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10</v>
      </c>
      <c r="F143" s="1">
        <v>-12.436</v>
      </c>
      <c r="G143" s="1">
        <v>-7.5730000000000004</v>
      </c>
      <c r="H143" s="1">
        <v>-5.8109999999999999</v>
      </c>
      <c r="I143" s="1">
        <v>-1.577</v>
      </c>
      <c r="J143" s="1">
        <v>-7.2999999999999995E-2</v>
      </c>
      <c r="K143" s="1">
        <v>-0.108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9</v>
      </c>
      <c r="F144" s="1">
        <v>20.52</v>
      </c>
      <c r="G144" s="1">
        <v>12.454000000000001</v>
      </c>
      <c r="H144" s="1">
        <v>-3.145</v>
      </c>
      <c r="I144" s="1">
        <v>-0.85</v>
      </c>
      <c r="J144" s="1">
        <v>-0.04</v>
      </c>
      <c r="K144" s="1">
        <v>-5.8999999999999997E-2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8</v>
      </c>
      <c r="F145" s="1">
        <v>-19.646000000000001</v>
      </c>
      <c r="G145" s="1">
        <v>-11.942</v>
      </c>
      <c r="H145" s="1">
        <v>-3.145</v>
      </c>
      <c r="I145" s="1">
        <v>-0.85</v>
      </c>
      <c r="J145" s="1">
        <v>-0.04</v>
      </c>
      <c r="K145" s="1">
        <v>-5.8999999999999997E-2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11</v>
      </c>
      <c r="F146" s="1">
        <v>-14.909000000000001</v>
      </c>
      <c r="G146" s="1">
        <v>-9.1389999999999993</v>
      </c>
      <c r="H146" s="1">
        <v>11.486000000000001</v>
      </c>
      <c r="I146" s="1">
        <v>2.8860000000000001</v>
      </c>
      <c r="J146" s="1">
        <v>0.154</v>
      </c>
      <c r="K146" s="1">
        <v>0.22600000000000001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10</v>
      </c>
      <c r="F147" s="1">
        <v>-15.154</v>
      </c>
      <c r="G147" s="1">
        <v>-9.2639999999999993</v>
      </c>
      <c r="H147" s="1">
        <v>-11.308999999999999</v>
      </c>
      <c r="I147" s="1">
        <v>-2.8420000000000001</v>
      </c>
      <c r="J147" s="1">
        <v>-0.151</v>
      </c>
      <c r="K147" s="1">
        <v>-0.223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9</v>
      </c>
      <c r="F148" s="1">
        <v>22.943999999999999</v>
      </c>
      <c r="G148" s="1">
        <v>14.065</v>
      </c>
      <c r="H148" s="1">
        <v>-5.9989999999999997</v>
      </c>
      <c r="I148" s="1">
        <v>-1.5069999999999999</v>
      </c>
      <c r="J148" s="1">
        <v>-0.08</v>
      </c>
      <c r="K148" s="1">
        <v>-0.11799999999999999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8</v>
      </c>
      <c r="F149" s="1">
        <v>-23.074000000000002</v>
      </c>
      <c r="G149" s="1">
        <v>-14.131</v>
      </c>
      <c r="H149" s="1">
        <v>-5.9989999999999997</v>
      </c>
      <c r="I149" s="1">
        <v>-1.5069999999999999</v>
      </c>
      <c r="J149" s="1">
        <v>-0.08</v>
      </c>
      <c r="K149" s="1">
        <v>-0.11799999999999999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11</v>
      </c>
      <c r="F150" s="1">
        <v>-15.116</v>
      </c>
      <c r="G150" s="1">
        <v>-9.2629999999999999</v>
      </c>
      <c r="H150" s="1">
        <v>16.286999999999999</v>
      </c>
      <c r="I150" s="1">
        <v>4.0709999999999997</v>
      </c>
      <c r="J150" s="1">
        <v>0.22700000000000001</v>
      </c>
      <c r="K150" s="1">
        <v>0.33400000000000002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10</v>
      </c>
      <c r="F151" s="1">
        <v>-15</v>
      </c>
      <c r="G151" s="1">
        <v>-9.1760000000000002</v>
      </c>
      <c r="H151" s="1">
        <v>-16.064</v>
      </c>
      <c r="I151" s="1">
        <v>-4.0149999999999997</v>
      </c>
      <c r="J151" s="1">
        <v>-0.224</v>
      </c>
      <c r="K151" s="1">
        <v>-0.32900000000000001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9</v>
      </c>
      <c r="F152" s="1">
        <v>23.04</v>
      </c>
      <c r="G152" s="1">
        <v>14.121</v>
      </c>
      <c r="H152" s="1">
        <v>-8.5129999999999999</v>
      </c>
      <c r="I152" s="1">
        <v>-2.1280000000000001</v>
      </c>
      <c r="J152" s="1">
        <v>-0.11899999999999999</v>
      </c>
      <c r="K152" s="1">
        <v>-0.17399999999999999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8</v>
      </c>
      <c r="F153" s="1">
        <v>-22.978000000000002</v>
      </c>
      <c r="G153" s="1">
        <v>-14.074999999999999</v>
      </c>
      <c r="H153" s="1">
        <v>-8.5129999999999999</v>
      </c>
      <c r="I153" s="1">
        <v>-2.1280000000000001</v>
      </c>
      <c r="J153" s="1">
        <v>-0.11899999999999999</v>
      </c>
      <c r="K153" s="1">
        <v>-0.17399999999999999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11</v>
      </c>
      <c r="F154" s="1">
        <v>-14.901</v>
      </c>
      <c r="G154" s="1">
        <v>-9.1310000000000002</v>
      </c>
      <c r="H154" s="1">
        <v>20.154</v>
      </c>
      <c r="I154" s="1">
        <v>5.0670000000000002</v>
      </c>
      <c r="J154" s="1">
        <v>0.28399999999999997</v>
      </c>
      <c r="K154" s="1">
        <v>0.41799999999999998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10</v>
      </c>
      <c r="F155" s="1">
        <v>-15.106</v>
      </c>
      <c r="G155" s="1">
        <v>-9.2420000000000009</v>
      </c>
      <c r="H155" s="1">
        <v>-19.923999999999999</v>
      </c>
      <c r="I155" s="1">
        <v>-5.01</v>
      </c>
      <c r="J155" s="1">
        <v>-0.28100000000000003</v>
      </c>
      <c r="K155" s="1">
        <v>-0.41299999999999998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9</v>
      </c>
      <c r="F156" s="1">
        <v>22.954999999999998</v>
      </c>
      <c r="G156" s="1">
        <v>14.069000000000001</v>
      </c>
      <c r="H156" s="1">
        <v>-10.547000000000001</v>
      </c>
      <c r="I156" s="1">
        <v>-2.6520000000000001</v>
      </c>
      <c r="J156" s="1">
        <v>-0.14899999999999999</v>
      </c>
      <c r="K156" s="1">
        <v>-0.219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8</v>
      </c>
      <c r="F157" s="1">
        <v>-23.062999999999999</v>
      </c>
      <c r="G157" s="1">
        <v>-14.127000000000001</v>
      </c>
      <c r="H157" s="1">
        <v>-10.547000000000001</v>
      </c>
      <c r="I157" s="1">
        <v>-2.6520000000000001</v>
      </c>
      <c r="J157" s="1">
        <v>-0.14899999999999999</v>
      </c>
      <c r="K157" s="1">
        <v>-0.219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11</v>
      </c>
      <c r="F158" s="1">
        <v>-14.974</v>
      </c>
      <c r="G158" s="1">
        <v>-9.18</v>
      </c>
      <c r="H158" s="1">
        <v>21.870999999999999</v>
      </c>
      <c r="I158" s="1">
        <v>5.5019999999999998</v>
      </c>
      <c r="J158" s="1">
        <v>0.32900000000000001</v>
      </c>
      <c r="K158" s="1">
        <v>0.48399999999999999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10</v>
      </c>
      <c r="F159" s="1">
        <v>-15.305999999999999</v>
      </c>
      <c r="G159" s="1">
        <v>-9.3580000000000005</v>
      </c>
      <c r="H159" s="1">
        <v>-21.701000000000001</v>
      </c>
      <c r="I159" s="1">
        <v>-5.4589999999999996</v>
      </c>
      <c r="J159" s="1">
        <v>-0.32600000000000001</v>
      </c>
      <c r="K159" s="1">
        <v>-0.48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9</v>
      </c>
      <c r="F160" s="1">
        <v>22.922000000000001</v>
      </c>
      <c r="G160" s="1">
        <v>14.051</v>
      </c>
      <c r="H160" s="1">
        <v>-11.465999999999999</v>
      </c>
      <c r="I160" s="1">
        <v>-2.8839999999999999</v>
      </c>
      <c r="J160" s="1">
        <v>-0.17199999999999999</v>
      </c>
      <c r="K160" s="1">
        <v>-0.254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8</v>
      </c>
      <c r="F161" s="1">
        <v>-23.096</v>
      </c>
      <c r="G161" s="1">
        <v>-14.145</v>
      </c>
      <c r="H161" s="1">
        <v>-11.465999999999999</v>
      </c>
      <c r="I161" s="1">
        <v>-2.8839999999999999</v>
      </c>
      <c r="J161" s="1">
        <v>-0.17199999999999999</v>
      </c>
      <c r="K161" s="1">
        <v>-0.254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11</v>
      </c>
      <c r="F162" s="1">
        <v>-17.748999999999999</v>
      </c>
      <c r="G162" s="1">
        <v>-10.773</v>
      </c>
      <c r="H162" s="1">
        <v>8.8559999999999999</v>
      </c>
      <c r="I162" s="1">
        <v>2.278</v>
      </c>
      <c r="J162" s="1">
        <v>0.11700000000000001</v>
      </c>
      <c r="K162" s="1">
        <v>0.17199999999999999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10</v>
      </c>
      <c r="F163" s="1">
        <v>-16.951000000000001</v>
      </c>
      <c r="G163" s="1">
        <v>-10.282</v>
      </c>
      <c r="H163" s="1">
        <v>-8.06</v>
      </c>
      <c r="I163" s="1">
        <v>-2.0390000000000001</v>
      </c>
      <c r="J163" s="1">
        <v>-0.108</v>
      </c>
      <c r="K163" s="1">
        <v>-0.159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9</v>
      </c>
      <c r="F164" s="1">
        <v>33.430999999999997</v>
      </c>
      <c r="G164" s="1">
        <v>20.353999999999999</v>
      </c>
      <c r="H164" s="1">
        <v>-5.6379999999999999</v>
      </c>
      <c r="I164" s="1">
        <v>-1.4379999999999999</v>
      </c>
      <c r="J164" s="1">
        <v>-7.4999999999999997E-2</v>
      </c>
      <c r="K164" s="1">
        <v>-0.11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8</v>
      </c>
      <c r="F165" s="1">
        <v>-32.899000000000001</v>
      </c>
      <c r="G165" s="1">
        <v>-20.026</v>
      </c>
      <c r="H165" s="1">
        <v>-5.6379999999999999</v>
      </c>
      <c r="I165" s="1">
        <v>-1.4379999999999999</v>
      </c>
      <c r="J165" s="1">
        <v>-7.4999999999999997E-2</v>
      </c>
      <c r="K165" s="1">
        <v>-0.11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11</v>
      </c>
      <c r="F166" s="1">
        <v>-28.045999999999999</v>
      </c>
      <c r="G166" s="1">
        <v>-16.878</v>
      </c>
      <c r="H166" s="1">
        <v>14.294</v>
      </c>
      <c r="I166" s="1">
        <v>3.5680000000000001</v>
      </c>
      <c r="J166" s="1">
        <v>0.19400000000000001</v>
      </c>
      <c r="K166" s="1">
        <v>0.28499999999999998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10</v>
      </c>
      <c r="F167" s="1">
        <v>-26.184999999999999</v>
      </c>
      <c r="G167" s="1">
        <v>-15.789</v>
      </c>
      <c r="H167" s="1">
        <v>-11.76</v>
      </c>
      <c r="I167" s="1">
        <v>-2.927</v>
      </c>
      <c r="J167" s="1">
        <v>-0.16</v>
      </c>
      <c r="K167" s="1">
        <v>-0.23599999999999999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9</v>
      </c>
      <c r="F168" s="1">
        <v>54.41</v>
      </c>
      <c r="G168" s="1">
        <v>32.762999999999998</v>
      </c>
      <c r="H168" s="1">
        <v>-8.6839999999999993</v>
      </c>
      <c r="I168" s="1">
        <v>-2.165</v>
      </c>
      <c r="J168" s="1">
        <v>-0.11799999999999999</v>
      </c>
      <c r="K168" s="1">
        <v>-0.17299999999999999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8</v>
      </c>
      <c r="F169" s="1">
        <v>-53.17</v>
      </c>
      <c r="G169" s="1">
        <v>-32.036999999999999</v>
      </c>
      <c r="H169" s="1">
        <v>-8.6839999999999993</v>
      </c>
      <c r="I169" s="1">
        <v>-2.165</v>
      </c>
      <c r="J169" s="1">
        <v>-0.11799999999999999</v>
      </c>
      <c r="K169" s="1">
        <v>-0.17299999999999999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11</v>
      </c>
      <c r="F170" s="1">
        <v>-27.696000000000002</v>
      </c>
      <c r="G170" s="1">
        <v>-16.667999999999999</v>
      </c>
      <c r="H170" s="1">
        <v>18.681000000000001</v>
      </c>
      <c r="I170" s="1">
        <v>4.6559999999999997</v>
      </c>
      <c r="J170" s="1">
        <v>0.26100000000000001</v>
      </c>
      <c r="K170" s="1">
        <v>0.38300000000000001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10</v>
      </c>
      <c r="F171" s="1">
        <v>-26.530999999999999</v>
      </c>
      <c r="G171" s="1">
        <v>-15.991</v>
      </c>
      <c r="H171" s="1">
        <v>-14.728999999999999</v>
      </c>
      <c r="I171" s="1">
        <v>-3.665</v>
      </c>
      <c r="J171" s="1">
        <v>-0.20599999999999999</v>
      </c>
      <c r="K171" s="1">
        <v>-0.30199999999999999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9</v>
      </c>
      <c r="F172" s="1">
        <v>54.177999999999997</v>
      </c>
      <c r="G172" s="1">
        <v>32.625999999999998</v>
      </c>
      <c r="H172" s="1">
        <v>-11.135999999999999</v>
      </c>
      <c r="I172" s="1">
        <v>-2.774</v>
      </c>
      <c r="J172" s="1">
        <v>-0.155</v>
      </c>
      <c r="K172" s="1">
        <v>-0.22900000000000001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8</v>
      </c>
      <c r="F173" s="1">
        <v>-53.402000000000001</v>
      </c>
      <c r="G173" s="1">
        <v>-32.173999999999999</v>
      </c>
      <c r="H173" s="1">
        <v>-11.135999999999999</v>
      </c>
      <c r="I173" s="1">
        <v>-2.774</v>
      </c>
      <c r="J173" s="1">
        <v>-0.155</v>
      </c>
      <c r="K173" s="1">
        <v>-0.22900000000000001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11</v>
      </c>
      <c r="F174" s="1">
        <v>-27.13</v>
      </c>
      <c r="G174" s="1">
        <v>-16.334</v>
      </c>
      <c r="H174" s="1">
        <v>21.948</v>
      </c>
      <c r="I174" s="1">
        <v>5.5030000000000001</v>
      </c>
      <c r="J174" s="1">
        <v>0.31</v>
      </c>
      <c r="K174" s="1">
        <v>0.45600000000000002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10</v>
      </c>
      <c r="F175" s="1">
        <v>-26.948</v>
      </c>
      <c r="G175" s="1">
        <v>-16.238</v>
      </c>
      <c r="H175" s="1">
        <v>-16.823</v>
      </c>
      <c r="I175" s="1">
        <v>-4.21</v>
      </c>
      <c r="J175" s="1">
        <v>-0.23899999999999999</v>
      </c>
      <c r="K175" s="1">
        <v>-0.35099999999999998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9</v>
      </c>
      <c r="F176" s="1">
        <v>53.850999999999999</v>
      </c>
      <c r="G176" s="1">
        <v>32.432000000000002</v>
      </c>
      <c r="H176" s="1">
        <v>-12.923999999999999</v>
      </c>
      <c r="I176" s="1">
        <v>-3.238</v>
      </c>
      <c r="J176" s="1">
        <v>-0.183</v>
      </c>
      <c r="K176" s="1">
        <v>-0.26900000000000002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8</v>
      </c>
      <c r="F177" s="1">
        <v>-53.728999999999999</v>
      </c>
      <c r="G177" s="1">
        <v>-32.368000000000002</v>
      </c>
      <c r="H177" s="1">
        <v>-12.923999999999999</v>
      </c>
      <c r="I177" s="1">
        <v>-3.238</v>
      </c>
      <c r="J177" s="1">
        <v>-0.183</v>
      </c>
      <c r="K177" s="1">
        <v>-0.26900000000000002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11</v>
      </c>
      <c r="F178" s="1">
        <v>-25.815999999999999</v>
      </c>
      <c r="G178" s="1">
        <v>-15.557</v>
      </c>
      <c r="H178" s="1">
        <v>22.102</v>
      </c>
      <c r="I178" s="1">
        <v>5.5510000000000002</v>
      </c>
      <c r="J178" s="1">
        <v>0.33100000000000002</v>
      </c>
      <c r="K178" s="1">
        <v>0.48699999999999999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10</v>
      </c>
      <c r="F179" s="1">
        <v>-28.033000000000001</v>
      </c>
      <c r="G179" s="1">
        <v>-16.878</v>
      </c>
      <c r="H179" s="1">
        <v>-15.606999999999999</v>
      </c>
      <c r="I179" s="1">
        <v>-3.9140000000000001</v>
      </c>
      <c r="J179" s="1">
        <v>-0.23300000000000001</v>
      </c>
      <c r="K179" s="1">
        <v>-0.34200000000000003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9</v>
      </c>
      <c r="F180" s="1">
        <v>53.051000000000002</v>
      </c>
      <c r="G180" s="1">
        <v>31.96</v>
      </c>
      <c r="H180" s="1">
        <v>-12.57</v>
      </c>
      <c r="I180" s="1">
        <v>-3.1549999999999998</v>
      </c>
      <c r="J180" s="1">
        <v>-0.188</v>
      </c>
      <c r="K180" s="1">
        <v>-0.27600000000000002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8</v>
      </c>
      <c r="F181" s="1">
        <v>-54.529000000000003</v>
      </c>
      <c r="G181" s="1">
        <v>-32.840000000000003</v>
      </c>
      <c r="H181" s="1">
        <v>-12.57</v>
      </c>
      <c r="I181" s="1">
        <v>-3.1549999999999998</v>
      </c>
      <c r="J181" s="1">
        <v>-0.188</v>
      </c>
      <c r="K181" s="1">
        <v>-0.27600000000000002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11</v>
      </c>
      <c r="F182" s="1">
        <v>-32.003999999999998</v>
      </c>
      <c r="G182" s="1">
        <v>-19.021999999999998</v>
      </c>
      <c r="H182" s="1">
        <v>18.212</v>
      </c>
      <c r="I182" s="1">
        <v>5.0890000000000004</v>
      </c>
      <c r="J182" s="1">
        <v>0.224</v>
      </c>
      <c r="K182" s="1">
        <v>0.32900000000000001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10</v>
      </c>
      <c r="F183" s="1">
        <v>-36.078000000000003</v>
      </c>
      <c r="G183" s="1">
        <v>-21.111000000000001</v>
      </c>
      <c r="H183" s="1">
        <v>-26.890999999999998</v>
      </c>
      <c r="I183" s="1">
        <v>-7.5350000000000001</v>
      </c>
      <c r="J183" s="1">
        <v>-0.33</v>
      </c>
      <c r="K183" s="1">
        <v>-0.48599999999999999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9</v>
      </c>
      <c r="F184" s="1">
        <v>69.927000000000007</v>
      </c>
      <c r="G184" s="1">
        <v>41.186999999999998</v>
      </c>
      <c r="H184" s="1">
        <v>-14.095000000000001</v>
      </c>
      <c r="I184" s="1">
        <v>-3.9449999999999998</v>
      </c>
      <c r="J184" s="1">
        <v>-0.17299999999999999</v>
      </c>
      <c r="K184" s="1">
        <v>-0.255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8</v>
      </c>
      <c r="F185" s="1">
        <v>-72.472999999999999</v>
      </c>
      <c r="G185" s="1">
        <v>-42.493000000000002</v>
      </c>
      <c r="H185" s="1">
        <v>-14.095000000000001</v>
      </c>
      <c r="I185" s="1">
        <v>-3.9449999999999998</v>
      </c>
      <c r="J185" s="1">
        <v>-0.17299999999999999</v>
      </c>
      <c r="K185" s="1">
        <v>-0.255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11</v>
      </c>
      <c r="F186" s="1">
        <v>-49.441000000000003</v>
      </c>
      <c r="G186" s="1">
        <v>-29.477</v>
      </c>
      <c r="H186" s="1">
        <v>55.081000000000003</v>
      </c>
      <c r="I186" s="1">
        <v>13.867000000000001</v>
      </c>
      <c r="J186" s="1">
        <v>0.73199999999999998</v>
      </c>
      <c r="K186" s="1">
        <v>1.077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10</v>
      </c>
      <c r="F187" s="1">
        <v>-32.479999999999997</v>
      </c>
      <c r="G187" s="1">
        <v>-19.701000000000001</v>
      </c>
      <c r="H187" s="1">
        <v>-74.882999999999996</v>
      </c>
      <c r="I187" s="1">
        <v>-18.882000000000001</v>
      </c>
      <c r="J187" s="1">
        <v>-0.99399999999999999</v>
      </c>
      <c r="K187" s="1">
        <v>-1.4630000000000001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9</v>
      </c>
      <c r="F188" s="1">
        <v>89.715999999999994</v>
      </c>
      <c r="G188" s="1">
        <v>53.662999999999997</v>
      </c>
      <c r="H188" s="1">
        <v>-40.613999999999997</v>
      </c>
      <c r="I188" s="1">
        <v>-10.234</v>
      </c>
      <c r="J188" s="1">
        <v>-0.53900000000000003</v>
      </c>
      <c r="K188" s="1">
        <v>-0.79400000000000004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8</v>
      </c>
      <c r="F189" s="1">
        <v>-79.116</v>
      </c>
      <c r="G189" s="1">
        <v>-47.552999999999997</v>
      </c>
      <c r="H189" s="1">
        <v>-40.613999999999997</v>
      </c>
      <c r="I189" s="1">
        <v>-10.234</v>
      </c>
      <c r="J189" s="1">
        <v>-0.53900000000000003</v>
      </c>
      <c r="K189" s="1">
        <v>-0.79400000000000004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11</v>
      </c>
      <c r="F190" s="1">
        <v>-46.100999999999999</v>
      </c>
      <c r="G190" s="1">
        <v>-27.573</v>
      </c>
      <c r="H190" s="1">
        <v>84.927000000000007</v>
      </c>
      <c r="I190" s="1">
        <v>21.22</v>
      </c>
      <c r="J190" s="1">
        <v>1.181</v>
      </c>
      <c r="K190" s="1">
        <v>1.7370000000000001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10</v>
      </c>
      <c r="F191" s="1">
        <v>-36.539000000000001</v>
      </c>
      <c r="G191" s="1">
        <v>-22.045999999999999</v>
      </c>
      <c r="H191" s="1">
        <v>-116.61499999999999</v>
      </c>
      <c r="I191" s="1">
        <v>-29.164999999999999</v>
      </c>
      <c r="J191" s="1">
        <v>-1.6220000000000001</v>
      </c>
      <c r="K191" s="1">
        <v>-2.3860000000000001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9</v>
      </c>
      <c r="F192" s="1">
        <v>87.403999999999996</v>
      </c>
      <c r="G192" s="1">
        <v>52.335000000000001</v>
      </c>
      <c r="H192" s="1">
        <v>-62.981999999999999</v>
      </c>
      <c r="I192" s="1">
        <v>-15.744999999999999</v>
      </c>
      <c r="J192" s="1">
        <v>-0.876</v>
      </c>
      <c r="K192" s="1">
        <v>-1.288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8</v>
      </c>
      <c r="F193" s="1">
        <v>-81.427999999999997</v>
      </c>
      <c r="G193" s="1">
        <v>-48.881</v>
      </c>
      <c r="H193" s="1">
        <v>-62.981999999999999</v>
      </c>
      <c r="I193" s="1">
        <v>-15.744999999999999</v>
      </c>
      <c r="J193" s="1">
        <v>-0.876</v>
      </c>
      <c r="K193" s="1">
        <v>-1.288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11</v>
      </c>
      <c r="F194" s="1">
        <v>-43.548000000000002</v>
      </c>
      <c r="G194" s="1">
        <v>-26.050999999999998</v>
      </c>
      <c r="H194" s="1">
        <v>110.72199999999999</v>
      </c>
      <c r="I194" s="1">
        <v>27.827999999999999</v>
      </c>
      <c r="J194" s="1">
        <v>1.573</v>
      </c>
      <c r="K194" s="1">
        <v>2.3149999999999999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10</v>
      </c>
      <c r="F195" s="1">
        <v>-40.546999999999997</v>
      </c>
      <c r="G195" s="1">
        <v>-24.425999999999998</v>
      </c>
      <c r="H195" s="1">
        <v>-150.94800000000001</v>
      </c>
      <c r="I195" s="1">
        <v>-37.975000000000001</v>
      </c>
      <c r="J195" s="1">
        <v>-2.137</v>
      </c>
      <c r="K195" s="1">
        <v>-3.1440000000000001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9</v>
      </c>
      <c r="F196" s="1">
        <v>85.353999999999999</v>
      </c>
      <c r="G196" s="1">
        <v>51.116</v>
      </c>
      <c r="H196" s="1">
        <v>-81.772000000000006</v>
      </c>
      <c r="I196" s="1">
        <v>-20.562999999999999</v>
      </c>
      <c r="J196" s="1">
        <v>-1.1599999999999999</v>
      </c>
      <c r="K196" s="1">
        <v>-1.706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8</v>
      </c>
      <c r="F197" s="1">
        <v>-83.477999999999994</v>
      </c>
      <c r="G197" s="1">
        <v>-50.1</v>
      </c>
      <c r="H197" s="1">
        <v>-81.772000000000006</v>
      </c>
      <c r="I197" s="1">
        <v>-20.562999999999999</v>
      </c>
      <c r="J197" s="1">
        <v>-1.1599999999999999</v>
      </c>
      <c r="K197" s="1">
        <v>-1.706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11</v>
      </c>
      <c r="F198" s="1">
        <v>-39.970999999999997</v>
      </c>
      <c r="G198" s="1">
        <v>-23.917000000000002</v>
      </c>
      <c r="H198" s="1">
        <v>110.425</v>
      </c>
      <c r="I198" s="1">
        <v>27.773</v>
      </c>
      <c r="J198" s="1">
        <v>1.6539999999999999</v>
      </c>
      <c r="K198" s="1">
        <v>2.4340000000000002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10</v>
      </c>
      <c r="F199" s="1">
        <v>-52.573</v>
      </c>
      <c r="G199" s="1">
        <v>-31.5</v>
      </c>
      <c r="H199" s="1">
        <v>-159.50700000000001</v>
      </c>
      <c r="I199" s="1">
        <v>-40.137</v>
      </c>
      <c r="J199" s="1">
        <v>-2.3959999999999999</v>
      </c>
      <c r="K199" s="1">
        <v>-3.5249999999999999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9</v>
      </c>
      <c r="F200" s="1">
        <v>87.358000000000004</v>
      </c>
      <c r="G200" s="1">
        <v>52.238</v>
      </c>
      <c r="H200" s="1">
        <v>-84.352999999999994</v>
      </c>
      <c r="I200" s="1">
        <v>-21.222000000000001</v>
      </c>
      <c r="J200" s="1">
        <v>-1.266</v>
      </c>
      <c r="K200" s="1">
        <v>-1.8620000000000001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8</v>
      </c>
      <c r="F201" s="1">
        <v>-95.233999999999995</v>
      </c>
      <c r="G201" s="1">
        <v>-56.978000000000002</v>
      </c>
      <c r="H201" s="1">
        <v>-84.352999999999994</v>
      </c>
      <c r="I201" s="1">
        <v>-21.222000000000001</v>
      </c>
      <c r="J201" s="1">
        <v>-1.266</v>
      </c>
      <c r="K201" s="1">
        <v>-1.8620000000000001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11</v>
      </c>
      <c r="F202" s="1">
        <v>-61.972000000000001</v>
      </c>
      <c r="G202" s="1">
        <v>-36.395000000000003</v>
      </c>
      <c r="H202" s="1">
        <v>36.941000000000003</v>
      </c>
      <c r="I202" s="1">
        <v>9.83</v>
      </c>
      <c r="J202" s="1">
        <v>0.47299999999999998</v>
      </c>
      <c r="K202" s="1">
        <v>0.69599999999999995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10</v>
      </c>
      <c r="F203" s="1">
        <v>-63.722000000000001</v>
      </c>
      <c r="G203" s="1">
        <v>-37.442999999999998</v>
      </c>
      <c r="H203" s="1">
        <v>-36.825000000000003</v>
      </c>
      <c r="I203" s="1">
        <v>-9.8089999999999993</v>
      </c>
      <c r="J203" s="1">
        <v>-0.47099999999999997</v>
      </c>
      <c r="K203" s="1">
        <v>-0.69299999999999995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9</v>
      </c>
      <c r="F204" s="1">
        <v>93.033000000000001</v>
      </c>
      <c r="G204" s="1">
        <v>54.664999999999999</v>
      </c>
      <c r="H204" s="1">
        <v>-17.562999999999999</v>
      </c>
      <c r="I204" s="1">
        <v>-4.6760000000000002</v>
      </c>
      <c r="J204" s="1">
        <v>-0.22500000000000001</v>
      </c>
      <c r="K204" s="1">
        <v>-0.33100000000000002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8</v>
      </c>
      <c r="F205" s="1">
        <v>-93.867000000000004</v>
      </c>
      <c r="G205" s="1">
        <v>-55.164999999999999</v>
      </c>
      <c r="H205" s="1">
        <v>-17.562999999999999</v>
      </c>
      <c r="I205" s="1">
        <v>-4.6760000000000002</v>
      </c>
      <c r="J205" s="1">
        <v>-0.22500000000000001</v>
      </c>
      <c r="K205" s="1">
        <v>-0.33100000000000002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11</v>
      </c>
      <c r="F206" s="1">
        <v>-74.162000000000006</v>
      </c>
      <c r="G206" s="1">
        <v>-44.451999999999998</v>
      </c>
      <c r="H206" s="1">
        <v>89.84</v>
      </c>
      <c r="I206" s="1">
        <v>22.521999999999998</v>
      </c>
      <c r="J206" s="1">
        <v>1.206</v>
      </c>
      <c r="K206" s="1">
        <v>1.774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10</v>
      </c>
      <c r="F207" s="1">
        <v>-74.457999999999998</v>
      </c>
      <c r="G207" s="1">
        <v>-44.67</v>
      </c>
      <c r="H207" s="1">
        <v>-89.995000000000005</v>
      </c>
      <c r="I207" s="1">
        <v>-22.564</v>
      </c>
      <c r="J207" s="1">
        <v>-1.208</v>
      </c>
      <c r="K207" s="1">
        <v>-1.7769999999999999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9</v>
      </c>
      <c r="F208" s="1">
        <v>110.726</v>
      </c>
      <c r="G208" s="1">
        <v>66.370999999999995</v>
      </c>
      <c r="H208" s="1">
        <v>-42.817999999999998</v>
      </c>
      <c r="I208" s="1">
        <v>-10.734999999999999</v>
      </c>
      <c r="J208" s="1">
        <v>-0.57499999999999996</v>
      </c>
      <c r="K208" s="1">
        <v>-0.84499999999999997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8</v>
      </c>
      <c r="F209" s="1">
        <v>-110.866</v>
      </c>
      <c r="G209" s="1">
        <v>-66.474999999999994</v>
      </c>
      <c r="H209" s="1">
        <v>-42.817999999999998</v>
      </c>
      <c r="I209" s="1">
        <v>-10.734999999999999</v>
      </c>
      <c r="J209" s="1">
        <v>-0.57499999999999996</v>
      </c>
      <c r="K209" s="1">
        <v>-0.84499999999999997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11</v>
      </c>
      <c r="F210" s="1">
        <v>-73.707999999999998</v>
      </c>
      <c r="G210" s="1">
        <v>-44.192999999999998</v>
      </c>
      <c r="H210" s="1">
        <v>130.161</v>
      </c>
      <c r="I210" s="1">
        <v>32.502000000000002</v>
      </c>
      <c r="J210" s="1">
        <v>1.8129999999999999</v>
      </c>
      <c r="K210" s="1">
        <v>2.6669999999999998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10</v>
      </c>
      <c r="F211" s="1">
        <v>-75.268000000000001</v>
      </c>
      <c r="G211" s="1">
        <v>-45.137</v>
      </c>
      <c r="H211" s="1">
        <v>-130.46100000000001</v>
      </c>
      <c r="I211" s="1">
        <v>-32.578000000000003</v>
      </c>
      <c r="J211" s="1">
        <v>-1.8169999999999999</v>
      </c>
      <c r="K211" s="1">
        <v>-2.673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9</v>
      </c>
      <c r="F212" s="1">
        <v>110.425</v>
      </c>
      <c r="G212" s="1">
        <v>66.197999999999993</v>
      </c>
      <c r="H212" s="1">
        <v>-62.052999999999997</v>
      </c>
      <c r="I212" s="1">
        <v>-15.494999999999999</v>
      </c>
      <c r="J212" s="1">
        <v>-0.86399999999999999</v>
      </c>
      <c r="K212" s="1">
        <v>-1.2709999999999999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8</v>
      </c>
      <c r="F213" s="1">
        <v>-111.167</v>
      </c>
      <c r="G213" s="1">
        <v>-66.647999999999996</v>
      </c>
      <c r="H213" s="1">
        <v>-62.052999999999997</v>
      </c>
      <c r="I213" s="1">
        <v>-15.494999999999999</v>
      </c>
      <c r="J213" s="1">
        <v>-0.86399999999999999</v>
      </c>
      <c r="K213" s="1">
        <v>-1.2709999999999999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11</v>
      </c>
      <c r="F214" s="1">
        <v>-73.701999999999998</v>
      </c>
      <c r="G214" s="1">
        <v>-44.167000000000002</v>
      </c>
      <c r="H214" s="1">
        <v>160.4</v>
      </c>
      <c r="I214" s="1">
        <v>40.301000000000002</v>
      </c>
      <c r="J214" s="1">
        <v>2.2669999999999999</v>
      </c>
      <c r="K214" s="1">
        <v>3.335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10</v>
      </c>
      <c r="F215" s="1">
        <v>-76.260999999999996</v>
      </c>
      <c r="G215" s="1">
        <v>-45.747999999999998</v>
      </c>
      <c r="H215" s="1">
        <v>-160.87200000000001</v>
      </c>
      <c r="I215" s="1">
        <v>-40.420999999999999</v>
      </c>
      <c r="J215" s="1">
        <v>-2.274</v>
      </c>
      <c r="K215" s="1">
        <v>-3.3450000000000002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9</v>
      </c>
      <c r="F216" s="1">
        <v>110.187</v>
      </c>
      <c r="G216" s="1">
        <v>66.046999999999997</v>
      </c>
      <c r="H216" s="1">
        <v>-76.492999999999995</v>
      </c>
      <c r="I216" s="1">
        <v>-19.22</v>
      </c>
      <c r="J216" s="1">
        <v>-1.081</v>
      </c>
      <c r="K216" s="1">
        <v>-1.591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8</v>
      </c>
      <c r="F217" s="1">
        <v>-111.405</v>
      </c>
      <c r="G217" s="1">
        <v>-66.799000000000007</v>
      </c>
      <c r="H217" s="1">
        <v>-76.492999999999995</v>
      </c>
      <c r="I217" s="1">
        <v>-19.22</v>
      </c>
      <c r="J217" s="1">
        <v>-1.081</v>
      </c>
      <c r="K217" s="1">
        <v>-1.591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11</v>
      </c>
      <c r="F218" s="1">
        <v>-79.090999999999994</v>
      </c>
      <c r="G218" s="1">
        <v>-47.277000000000001</v>
      </c>
      <c r="H218" s="1">
        <v>168.57300000000001</v>
      </c>
      <c r="I218" s="1">
        <v>42.387</v>
      </c>
      <c r="J218" s="1">
        <v>2.5299999999999998</v>
      </c>
      <c r="K218" s="1">
        <v>3.7229999999999999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10</v>
      </c>
      <c r="F219" s="1">
        <v>-84.061000000000007</v>
      </c>
      <c r="G219" s="1">
        <v>-50.314</v>
      </c>
      <c r="H219" s="1">
        <v>-169.27600000000001</v>
      </c>
      <c r="I219" s="1">
        <v>-42.564</v>
      </c>
      <c r="J219" s="1">
        <v>-2.5409999999999999</v>
      </c>
      <c r="K219" s="1">
        <v>-3.738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9</v>
      </c>
      <c r="F220" s="1">
        <v>118.643</v>
      </c>
      <c r="G220" s="1">
        <v>70.95</v>
      </c>
      <c r="H220" s="1">
        <v>-80.44</v>
      </c>
      <c r="I220" s="1">
        <v>-20.225999999999999</v>
      </c>
      <c r="J220" s="1">
        <v>-1.2070000000000001</v>
      </c>
      <c r="K220" s="1">
        <v>-1.776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8</v>
      </c>
      <c r="F221" s="1">
        <v>-121.009</v>
      </c>
      <c r="G221" s="1">
        <v>-72.396000000000001</v>
      </c>
      <c r="H221" s="1">
        <v>-80.44</v>
      </c>
      <c r="I221" s="1">
        <v>-20.225999999999999</v>
      </c>
      <c r="J221" s="1">
        <v>-1.2070000000000001</v>
      </c>
      <c r="K221" s="1">
        <v>-1.776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11</v>
      </c>
      <c r="F222" s="1">
        <v>-39.085000000000001</v>
      </c>
      <c r="G222" s="1">
        <v>-22.742000000000001</v>
      </c>
      <c r="H222" s="1">
        <v>27.486000000000001</v>
      </c>
      <c r="I222" s="1">
        <v>7.5910000000000002</v>
      </c>
      <c r="J222" s="1">
        <v>0.34100000000000003</v>
      </c>
      <c r="K222" s="1">
        <v>0.502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10</v>
      </c>
      <c r="F223" s="1">
        <v>-36.121000000000002</v>
      </c>
      <c r="G223" s="1">
        <v>-21.41</v>
      </c>
      <c r="H223" s="1">
        <v>-22.309000000000001</v>
      </c>
      <c r="I223" s="1">
        <v>-6.0650000000000004</v>
      </c>
      <c r="J223" s="1">
        <v>-0.28000000000000003</v>
      </c>
      <c r="K223" s="1">
        <v>-0.41199999999999998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9</v>
      </c>
      <c r="F224" s="1">
        <v>80.923000000000002</v>
      </c>
      <c r="G224" s="1">
        <v>47.44</v>
      </c>
      <c r="H224" s="1">
        <v>-13.831</v>
      </c>
      <c r="I224" s="1">
        <v>-3.7930000000000001</v>
      </c>
      <c r="J224" s="1">
        <v>-0.17299999999999999</v>
      </c>
      <c r="K224" s="1">
        <v>-0.254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8</v>
      </c>
      <c r="F225" s="1">
        <v>-79.277000000000001</v>
      </c>
      <c r="G225" s="1">
        <v>-46.7</v>
      </c>
      <c r="H225" s="1">
        <v>-13.831</v>
      </c>
      <c r="I225" s="1">
        <v>-3.7930000000000001</v>
      </c>
      <c r="J225" s="1">
        <v>-0.17299999999999999</v>
      </c>
      <c r="K225" s="1">
        <v>-0.254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11</v>
      </c>
      <c r="F226" s="1">
        <v>-30.713999999999999</v>
      </c>
      <c r="G226" s="1">
        <v>-18.556000000000001</v>
      </c>
      <c r="H226" s="1">
        <v>73.239999999999995</v>
      </c>
      <c r="I226" s="1">
        <v>18.443000000000001</v>
      </c>
      <c r="J226" s="1">
        <v>0.97499999999999998</v>
      </c>
      <c r="K226" s="1">
        <v>1.4339999999999999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10</v>
      </c>
      <c r="F227" s="1">
        <v>-59.231999999999999</v>
      </c>
      <c r="G227" s="1">
        <v>-35.366</v>
      </c>
      <c r="H227" s="1">
        <v>-59.034999999999997</v>
      </c>
      <c r="I227" s="1">
        <v>-14.837</v>
      </c>
      <c r="J227" s="1">
        <v>-0.78700000000000003</v>
      </c>
      <c r="K227" s="1">
        <v>-1.1579999999999999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9</v>
      </c>
      <c r="F228" s="1">
        <v>87.046000000000006</v>
      </c>
      <c r="G228" s="1">
        <v>52.265000000000001</v>
      </c>
      <c r="H228" s="1">
        <v>-36.743000000000002</v>
      </c>
      <c r="I228" s="1">
        <v>-9.2439999999999998</v>
      </c>
      <c r="J228" s="1">
        <v>-0.48899999999999999</v>
      </c>
      <c r="K228" s="1">
        <v>-0.72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8</v>
      </c>
      <c r="F229" s="1">
        <v>-102.89</v>
      </c>
      <c r="G229" s="1">
        <v>-61.603000000000002</v>
      </c>
      <c r="H229" s="1">
        <v>-36.743000000000002</v>
      </c>
      <c r="I229" s="1">
        <v>-9.2439999999999998</v>
      </c>
      <c r="J229" s="1">
        <v>-0.48899999999999999</v>
      </c>
      <c r="K229" s="1">
        <v>-0.72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11</v>
      </c>
      <c r="F230" s="1">
        <v>-36.994999999999997</v>
      </c>
      <c r="G230" s="1">
        <v>-22.265999999999998</v>
      </c>
      <c r="H230" s="1">
        <v>112.52800000000001</v>
      </c>
      <c r="I230" s="1">
        <v>28.135000000000002</v>
      </c>
      <c r="J230" s="1">
        <v>1.5649999999999999</v>
      </c>
      <c r="K230" s="1">
        <v>2.3029999999999999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10</v>
      </c>
      <c r="F231" s="1">
        <v>-53.137</v>
      </c>
      <c r="G231" s="1">
        <v>-31.798999999999999</v>
      </c>
      <c r="H231" s="1">
        <v>-89.338999999999999</v>
      </c>
      <c r="I231" s="1">
        <v>-22.315999999999999</v>
      </c>
      <c r="J231" s="1">
        <v>-1.2430000000000001</v>
      </c>
      <c r="K231" s="1">
        <v>-1.8280000000000001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9</v>
      </c>
      <c r="F232" s="1">
        <v>90.483999999999995</v>
      </c>
      <c r="G232" s="1">
        <v>54.286000000000001</v>
      </c>
      <c r="H232" s="1">
        <v>-56.073999999999998</v>
      </c>
      <c r="I232" s="1">
        <v>-14.013999999999999</v>
      </c>
      <c r="J232" s="1">
        <v>-0.78</v>
      </c>
      <c r="K232" s="1">
        <v>-1.147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8</v>
      </c>
      <c r="F233" s="1">
        <v>-99.451999999999998</v>
      </c>
      <c r="G233" s="1">
        <v>-59.582000000000001</v>
      </c>
      <c r="H233" s="1">
        <v>-56.073999999999998</v>
      </c>
      <c r="I233" s="1">
        <v>-14.013999999999999</v>
      </c>
      <c r="J233" s="1">
        <v>-0.78</v>
      </c>
      <c r="K233" s="1">
        <v>-1.147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11</v>
      </c>
      <c r="F234" s="1">
        <v>-44.076000000000001</v>
      </c>
      <c r="G234" s="1">
        <v>-26.471</v>
      </c>
      <c r="H234" s="1">
        <v>144.46700000000001</v>
      </c>
      <c r="I234" s="1">
        <v>36.335999999999999</v>
      </c>
      <c r="J234" s="1">
        <v>2.0449999999999999</v>
      </c>
      <c r="K234" s="1">
        <v>3.0089999999999999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10</v>
      </c>
      <c r="F235" s="1">
        <v>-48.704000000000001</v>
      </c>
      <c r="G235" s="1">
        <v>-29.161999999999999</v>
      </c>
      <c r="H235" s="1">
        <v>-114.779</v>
      </c>
      <c r="I235" s="1">
        <v>-28.841000000000001</v>
      </c>
      <c r="J235" s="1">
        <v>-1.63</v>
      </c>
      <c r="K235" s="1">
        <v>-2.3980000000000001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9</v>
      </c>
      <c r="F236" s="1">
        <v>93.683000000000007</v>
      </c>
      <c r="G236" s="1">
        <v>56.186</v>
      </c>
      <c r="H236" s="1">
        <v>-72.013000000000005</v>
      </c>
      <c r="I236" s="1">
        <v>-18.103999999999999</v>
      </c>
      <c r="J236" s="1">
        <v>-1.0209999999999999</v>
      </c>
      <c r="K236" s="1">
        <v>-1.502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8</v>
      </c>
      <c r="F237" s="1">
        <v>-96.253</v>
      </c>
      <c r="G237" s="1">
        <v>-57.682000000000002</v>
      </c>
      <c r="H237" s="1">
        <v>-72.013000000000005</v>
      </c>
      <c r="I237" s="1">
        <v>-18.103999999999999</v>
      </c>
      <c r="J237" s="1">
        <v>-1.0209999999999999</v>
      </c>
      <c r="K237" s="1">
        <v>-1.502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11</v>
      </c>
      <c r="F238" s="1">
        <v>-63.588000000000001</v>
      </c>
      <c r="G238" s="1">
        <v>-38.018000000000001</v>
      </c>
      <c r="H238" s="1">
        <v>152.28299999999999</v>
      </c>
      <c r="I238" s="1">
        <v>38.314</v>
      </c>
      <c r="J238" s="1">
        <v>2.2869999999999999</v>
      </c>
      <c r="K238" s="1">
        <v>3.3650000000000002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10</v>
      </c>
      <c r="F239" s="1">
        <v>-37.804000000000002</v>
      </c>
      <c r="G239" s="1">
        <v>-22.629000000000001</v>
      </c>
      <c r="H239" s="1">
        <v>-114.992</v>
      </c>
      <c r="I239" s="1">
        <v>-28.917000000000002</v>
      </c>
      <c r="J239" s="1">
        <v>-1.7230000000000001</v>
      </c>
      <c r="K239" s="1">
        <v>-2.5339999999999998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9</v>
      </c>
      <c r="F240" s="1">
        <v>109.87</v>
      </c>
      <c r="G240" s="1">
        <v>65.709000000000003</v>
      </c>
      <c r="H240" s="1">
        <v>-74.242999999999995</v>
      </c>
      <c r="I240" s="1">
        <v>-18.675000000000001</v>
      </c>
      <c r="J240" s="1">
        <v>-1.1140000000000001</v>
      </c>
      <c r="K240" s="1">
        <v>-1.639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8</v>
      </c>
      <c r="F241" s="1">
        <v>-95.546000000000006</v>
      </c>
      <c r="G241" s="1">
        <v>-57.158999999999999</v>
      </c>
      <c r="H241" s="1">
        <v>-74.242999999999995</v>
      </c>
      <c r="I241" s="1">
        <v>-18.675000000000001</v>
      </c>
      <c r="J241" s="1">
        <v>-1.1140000000000001</v>
      </c>
      <c r="K241" s="1">
        <v>-1.639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11</v>
      </c>
      <c r="F242" s="1">
        <v>-17.12</v>
      </c>
      <c r="G242" s="1">
        <v>-10.407</v>
      </c>
      <c r="H242" s="1">
        <v>6.1680000000000001</v>
      </c>
      <c r="I242" s="1">
        <v>-1.6180000000000001</v>
      </c>
      <c r="J242" s="1">
        <v>-0.221</v>
      </c>
      <c r="K242" s="1">
        <v>-0.32600000000000001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10</v>
      </c>
      <c r="F243" s="1">
        <v>-19.533000000000001</v>
      </c>
      <c r="G243" s="1">
        <v>-11.863</v>
      </c>
      <c r="H243" s="1">
        <v>-5.5309999999999997</v>
      </c>
      <c r="I243" s="1">
        <v>1.4610000000000001</v>
      </c>
      <c r="J243" s="1">
        <v>0.19900000000000001</v>
      </c>
      <c r="K243" s="1">
        <v>0.29299999999999998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9</v>
      </c>
      <c r="F244" s="1">
        <v>24.326000000000001</v>
      </c>
      <c r="G244" s="1">
        <v>14.776999999999999</v>
      </c>
      <c r="H244" s="1">
        <v>-2.4889999999999999</v>
      </c>
      <c r="I244" s="1">
        <v>0.65500000000000003</v>
      </c>
      <c r="J244" s="1">
        <v>8.8999999999999996E-2</v>
      </c>
      <c r="K244" s="1">
        <v>0.13200000000000001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8</v>
      </c>
      <c r="F245" s="1">
        <v>-25.353000000000002</v>
      </c>
      <c r="G245" s="1">
        <v>-15.397</v>
      </c>
      <c r="H245" s="1">
        <v>-2.4889999999999999</v>
      </c>
      <c r="I245" s="1">
        <v>0.65500000000000003</v>
      </c>
      <c r="J245" s="1">
        <v>8.8999999999999996E-2</v>
      </c>
      <c r="K245" s="1">
        <v>0.13200000000000001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11</v>
      </c>
      <c r="F246" s="1">
        <v>-21.663</v>
      </c>
      <c r="G246" s="1">
        <v>-13.273999999999999</v>
      </c>
      <c r="H246" s="1">
        <v>10.333</v>
      </c>
      <c r="I246" s="1">
        <v>-2.427</v>
      </c>
      <c r="J246" s="1">
        <v>-0.35</v>
      </c>
      <c r="K246" s="1">
        <v>-0.51500000000000001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10</v>
      </c>
      <c r="F247" s="1">
        <v>-22.096</v>
      </c>
      <c r="G247" s="1">
        <v>-13.538</v>
      </c>
      <c r="H247" s="1">
        <v>-9.9700000000000006</v>
      </c>
      <c r="I247" s="1">
        <v>2.343</v>
      </c>
      <c r="J247" s="1">
        <v>0.33800000000000002</v>
      </c>
      <c r="K247" s="1">
        <v>0.497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9</v>
      </c>
      <c r="F248" s="1">
        <v>28.366</v>
      </c>
      <c r="G248" s="1">
        <v>17.381</v>
      </c>
      <c r="H248" s="1">
        <v>-4.32</v>
      </c>
      <c r="I248" s="1">
        <v>1.0149999999999999</v>
      </c>
      <c r="J248" s="1">
        <v>0.14599999999999999</v>
      </c>
      <c r="K248" s="1">
        <v>0.215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8</v>
      </c>
      <c r="F249" s="1">
        <v>-28.550999999999998</v>
      </c>
      <c r="G249" s="1">
        <v>-17.492999999999999</v>
      </c>
      <c r="H249" s="1">
        <v>-4.32</v>
      </c>
      <c r="I249" s="1">
        <v>1.0149999999999999</v>
      </c>
      <c r="J249" s="1">
        <v>0.14599999999999999</v>
      </c>
      <c r="K249" s="1">
        <v>0.215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11</v>
      </c>
      <c r="F250" s="1">
        <v>-21.155999999999999</v>
      </c>
      <c r="G250" s="1">
        <v>-12.968</v>
      </c>
      <c r="H250" s="1">
        <v>14.843999999999999</v>
      </c>
      <c r="I250" s="1">
        <v>-3.3140000000000001</v>
      </c>
      <c r="J250" s="1">
        <v>-0.47</v>
      </c>
      <c r="K250" s="1">
        <v>-0.69099999999999995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10</v>
      </c>
      <c r="F251" s="1">
        <v>-22.236000000000001</v>
      </c>
      <c r="G251" s="1">
        <v>-13.622</v>
      </c>
      <c r="H251" s="1">
        <v>-14.227</v>
      </c>
      <c r="I251" s="1">
        <v>3.177</v>
      </c>
      <c r="J251" s="1">
        <v>0.45</v>
      </c>
      <c r="K251" s="1">
        <v>0.66300000000000003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9</v>
      </c>
      <c r="F252" s="1">
        <v>28.228999999999999</v>
      </c>
      <c r="G252" s="1">
        <v>17.297999999999998</v>
      </c>
      <c r="H252" s="1">
        <v>-6.1849999999999996</v>
      </c>
      <c r="I252" s="1">
        <v>1.381</v>
      </c>
      <c r="J252" s="1">
        <v>0.19600000000000001</v>
      </c>
      <c r="K252" s="1">
        <v>0.28799999999999998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8</v>
      </c>
      <c r="F253" s="1">
        <v>-28.687999999999999</v>
      </c>
      <c r="G253" s="1">
        <v>-17.576000000000001</v>
      </c>
      <c r="H253" s="1">
        <v>-6.1849999999999996</v>
      </c>
      <c r="I253" s="1">
        <v>1.381</v>
      </c>
      <c r="J253" s="1">
        <v>0.19600000000000001</v>
      </c>
      <c r="K253" s="1">
        <v>0.28799999999999998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11</v>
      </c>
      <c r="F254" s="1">
        <v>-21.257999999999999</v>
      </c>
      <c r="G254" s="1">
        <v>-13.028</v>
      </c>
      <c r="H254" s="1">
        <v>18.14</v>
      </c>
      <c r="I254" s="1">
        <v>-3.98</v>
      </c>
      <c r="J254" s="1">
        <v>-0.55400000000000005</v>
      </c>
      <c r="K254" s="1">
        <v>-0.81499999999999995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10</v>
      </c>
      <c r="F255" s="1">
        <v>-22.324000000000002</v>
      </c>
      <c r="G255" s="1">
        <v>-13.677</v>
      </c>
      <c r="H255" s="1">
        <v>-17.501999999999999</v>
      </c>
      <c r="I255" s="1">
        <v>3.8370000000000002</v>
      </c>
      <c r="J255" s="1">
        <v>0.53400000000000003</v>
      </c>
      <c r="K255" s="1">
        <v>0.78600000000000003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9</v>
      </c>
      <c r="F256" s="1">
        <v>28.231999999999999</v>
      </c>
      <c r="G256" s="1">
        <v>17.298999999999999</v>
      </c>
      <c r="H256" s="1">
        <v>-7.5830000000000002</v>
      </c>
      <c r="I256" s="1">
        <v>1.663</v>
      </c>
      <c r="J256" s="1">
        <v>0.23200000000000001</v>
      </c>
      <c r="K256" s="1">
        <v>0.34100000000000003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8</v>
      </c>
      <c r="F257" s="1">
        <v>-28.684999999999999</v>
      </c>
      <c r="G257" s="1">
        <v>-17.574999999999999</v>
      </c>
      <c r="H257" s="1">
        <v>-7.5830000000000002</v>
      </c>
      <c r="I257" s="1">
        <v>1.663</v>
      </c>
      <c r="J257" s="1">
        <v>0.23200000000000001</v>
      </c>
      <c r="K257" s="1">
        <v>0.34100000000000003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11</v>
      </c>
      <c r="F258" s="1">
        <v>-20.605</v>
      </c>
      <c r="G258" s="1">
        <v>-12.625999999999999</v>
      </c>
      <c r="H258" s="1">
        <v>20.206</v>
      </c>
      <c r="I258" s="1">
        <v>-4.2149999999999999</v>
      </c>
      <c r="J258" s="1">
        <v>-0.55500000000000005</v>
      </c>
      <c r="K258" s="1">
        <v>-0.81699999999999995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10</v>
      </c>
      <c r="F259" s="1">
        <v>-22.541</v>
      </c>
      <c r="G259" s="1">
        <v>-13.81</v>
      </c>
      <c r="H259" s="1">
        <v>-19.312000000000001</v>
      </c>
      <c r="I259" s="1">
        <v>4.0289999999999999</v>
      </c>
      <c r="J259" s="1">
        <v>0.53100000000000003</v>
      </c>
      <c r="K259" s="1">
        <v>0.78100000000000003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9</v>
      </c>
      <c r="F260" s="1">
        <v>28.047000000000001</v>
      </c>
      <c r="G260" s="1">
        <v>17.184999999999999</v>
      </c>
      <c r="H260" s="1">
        <v>-8.4079999999999995</v>
      </c>
      <c r="I260" s="1">
        <v>1.754</v>
      </c>
      <c r="J260" s="1">
        <v>0.23100000000000001</v>
      </c>
      <c r="K260" s="1">
        <v>0.34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8</v>
      </c>
      <c r="F261" s="1">
        <v>-28.87</v>
      </c>
      <c r="G261" s="1">
        <v>-17.689</v>
      </c>
      <c r="H261" s="1">
        <v>-8.4079999999999995</v>
      </c>
      <c r="I261" s="1">
        <v>1.754</v>
      </c>
      <c r="J261" s="1">
        <v>0.23100000000000001</v>
      </c>
      <c r="K261" s="1">
        <v>0.34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11</v>
      </c>
      <c r="F262" s="1">
        <v>-13.407999999999999</v>
      </c>
      <c r="G262" s="1">
        <v>-8.19</v>
      </c>
      <c r="H262" s="1">
        <v>7.7560000000000002</v>
      </c>
      <c r="I262" s="1">
        <v>-1.8919999999999999</v>
      </c>
      <c r="J262" s="1">
        <v>-0.26900000000000002</v>
      </c>
      <c r="K262" s="1">
        <v>-0.39600000000000002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10</v>
      </c>
      <c r="F263" s="1">
        <v>-13.31</v>
      </c>
      <c r="G263" s="1">
        <v>-8.1069999999999993</v>
      </c>
      <c r="H263" s="1">
        <v>-6.9569999999999999</v>
      </c>
      <c r="I263" s="1">
        <v>1.65</v>
      </c>
      <c r="J263" s="1">
        <v>0.23699999999999999</v>
      </c>
      <c r="K263" s="1">
        <v>0.34899999999999998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9</v>
      </c>
      <c r="F264" s="1">
        <v>20.109000000000002</v>
      </c>
      <c r="G264" s="1">
        <v>12.22</v>
      </c>
      <c r="H264" s="1">
        <v>-3.871</v>
      </c>
      <c r="I264" s="1">
        <v>0.93200000000000005</v>
      </c>
      <c r="J264" s="1">
        <v>0.13300000000000001</v>
      </c>
      <c r="K264" s="1">
        <v>0.19600000000000001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8</v>
      </c>
      <c r="F265" s="1">
        <v>-20.056999999999999</v>
      </c>
      <c r="G265" s="1">
        <v>-12.176</v>
      </c>
      <c r="H265" s="1">
        <v>-3.871</v>
      </c>
      <c r="I265" s="1">
        <v>0.93200000000000005</v>
      </c>
      <c r="J265" s="1">
        <v>0.13300000000000001</v>
      </c>
      <c r="K265" s="1">
        <v>0.19600000000000001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11</v>
      </c>
      <c r="F266" s="1">
        <v>-14.404</v>
      </c>
      <c r="G266" s="1">
        <v>-8.9060000000000006</v>
      </c>
      <c r="H266" s="1">
        <v>12.109</v>
      </c>
      <c r="I266" s="1">
        <v>-2.8</v>
      </c>
      <c r="J266" s="1">
        <v>-0.40500000000000003</v>
      </c>
      <c r="K266" s="1">
        <v>-0.59599999999999997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10</v>
      </c>
      <c r="F267" s="1">
        <v>-15.481999999999999</v>
      </c>
      <c r="G267" s="1">
        <v>-9.4459999999999997</v>
      </c>
      <c r="H267" s="1">
        <v>-9.8420000000000005</v>
      </c>
      <c r="I267" s="1">
        <v>2.258</v>
      </c>
      <c r="J267" s="1">
        <v>0.32700000000000001</v>
      </c>
      <c r="K267" s="1">
        <v>0.48099999999999998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9</v>
      </c>
      <c r="F268" s="1">
        <v>22.725000000000001</v>
      </c>
      <c r="G268" s="1">
        <v>13.956</v>
      </c>
      <c r="H268" s="1">
        <v>-5.7759999999999998</v>
      </c>
      <c r="I268" s="1">
        <v>1.331</v>
      </c>
      <c r="J268" s="1">
        <v>0.193</v>
      </c>
      <c r="K268" s="1">
        <v>0.28399999999999997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8</v>
      </c>
      <c r="F269" s="1">
        <v>-23.292999999999999</v>
      </c>
      <c r="G269" s="1">
        <v>-14.24</v>
      </c>
      <c r="H269" s="1">
        <v>-5.7759999999999998</v>
      </c>
      <c r="I269" s="1">
        <v>1.331</v>
      </c>
      <c r="J269" s="1">
        <v>0.193</v>
      </c>
      <c r="K269" s="1">
        <v>0.28399999999999997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11</v>
      </c>
      <c r="F270" s="1">
        <v>-14.715</v>
      </c>
      <c r="G270" s="1">
        <v>-9.077</v>
      </c>
      <c r="H270" s="1">
        <v>15.664</v>
      </c>
      <c r="I270" s="1">
        <v>-3.488</v>
      </c>
      <c r="J270" s="1">
        <v>-0.497</v>
      </c>
      <c r="K270" s="1">
        <v>-0.73099999999999998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10</v>
      </c>
      <c r="F271" s="1">
        <v>-15.226000000000001</v>
      </c>
      <c r="G271" s="1">
        <v>-9.3089999999999993</v>
      </c>
      <c r="H271" s="1">
        <v>-12.170999999999999</v>
      </c>
      <c r="I271" s="1">
        <v>2.706</v>
      </c>
      <c r="J271" s="1">
        <v>0.38600000000000001</v>
      </c>
      <c r="K271" s="1">
        <v>0.56799999999999995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9</v>
      </c>
      <c r="F272" s="1">
        <v>22.873999999999999</v>
      </c>
      <c r="G272" s="1">
        <v>14.037000000000001</v>
      </c>
      <c r="H272" s="1">
        <v>-7.3250000000000002</v>
      </c>
      <c r="I272" s="1">
        <v>1.63</v>
      </c>
      <c r="J272" s="1">
        <v>0.23200000000000001</v>
      </c>
      <c r="K272" s="1">
        <v>0.34200000000000003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8</v>
      </c>
      <c r="F273" s="1">
        <v>-23.143999999999998</v>
      </c>
      <c r="G273" s="1">
        <v>-14.159000000000001</v>
      </c>
      <c r="H273" s="1">
        <v>-7.3250000000000002</v>
      </c>
      <c r="I273" s="1">
        <v>1.63</v>
      </c>
      <c r="J273" s="1">
        <v>0.23200000000000001</v>
      </c>
      <c r="K273" s="1">
        <v>0.34200000000000003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11</v>
      </c>
      <c r="F274" s="1">
        <v>-14.709</v>
      </c>
      <c r="G274" s="1">
        <v>-9.0519999999999996</v>
      </c>
      <c r="H274" s="1">
        <v>18.248000000000001</v>
      </c>
      <c r="I274" s="1">
        <v>-3.9910000000000001</v>
      </c>
      <c r="J274" s="1">
        <v>-0.55800000000000005</v>
      </c>
      <c r="K274" s="1">
        <v>-0.82099999999999995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10</v>
      </c>
      <c r="F275" s="1">
        <v>-15.026999999999999</v>
      </c>
      <c r="G275" s="1">
        <v>-9.2050000000000001</v>
      </c>
      <c r="H275" s="1">
        <v>-13.736000000000001</v>
      </c>
      <c r="I275" s="1">
        <v>2.9969999999999999</v>
      </c>
      <c r="J275" s="1">
        <v>0.42</v>
      </c>
      <c r="K275" s="1">
        <v>0.61699999999999999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9</v>
      </c>
      <c r="F276" s="1">
        <v>22.925000000000001</v>
      </c>
      <c r="G276" s="1">
        <v>14.058</v>
      </c>
      <c r="H276" s="1">
        <v>-8.4169999999999998</v>
      </c>
      <c r="I276" s="1">
        <v>1.839</v>
      </c>
      <c r="J276" s="1">
        <v>0.25700000000000001</v>
      </c>
      <c r="K276" s="1">
        <v>0.378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8</v>
      </c>
      <c r="F277" s="1">
        <v>-23.093</v>
      </c>
      <c r="G277" s="1">
        <v>-14.138</v>
      </c>
      <c r="H277" s="1">
        <v>-8.4169999999999998</v>
      </c>
      <c r="I277" s="1">
        <v>1.839</v>
      </c>
      <c r="J277" s="1">
        <v>0.25700000000000001</v>
      </c>
      <c r="K277" s="1">
        <v>0.378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11</v>
      </c>
      <c r="F278" s="1">
        <v>-15.167</v>
      </c>
      <c r="G278" s="1">
        <v>-9.3040000000000003</v>
      </c>
      <c r="H278" s="1">
        <v>18.331</v>
      </c>
      <c r="I278" s="1">
        <v>-3.8370000000000002</v>
      </c>
      <c r="J278" s="1">
        <v>-0.51</v>
      </c>
      <c r="K278" s="1">
        <v>-0.751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10</v>
      </c>
      <c r="F279" s="1">
        <v>-14.567</v>
      </c>
      <c r="G279" s="1">
        <v>-8.9510000000000005</v>
      </c>
      <c r="H279" s="1">
        <v>-12.712</v>
      </c>
      <c r="I279" s="1">
        <v>2.67</v>
      </c>
      <c r="J279" s="1">
        <v>0.35799999999999998</v>
      </c>
      <c r="K279" s="1">
        <v>0.52700000000000002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9</v>
      </c>
      <c r="F280" s="1">
        <v>23.167000000000002</v>
      </c>
      <c r="G280" s="1">
        <v>14.191000000000001</v>
      </c>
      <c r="H280" s="1">
        <v>-8.1690000000000005</v>
      </c>
      <c r="I280" s="1">
        <v>1.712</v>
      </c>
      <c r="J280" s="1">
        <v>0.22900000000000001</v>
      </c>
      <c r="K280" s="1">
        <v>0.33600000000000002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8</v>
      </c>
      <c r="F281" s="1">
        <v>-22.850999999999999</v>
      </c>
      <c r="G281" s="1">
        <v>-14.005000000000001</v>
      </c>
      <c r="H281" s="1">
        <v>-8.1690000000000005</v>
      </c>
      <c r="I281" s="1">
        <v>1.712</v>
      </c>
      <c r="J281" s="1">
        <v>0.22900000000000001</v>
      </c>
      <c r="K281" s="1">
        <v>0.33600000000000002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11</v>
      </c>
      <c r="F282" s="1">
        <v>-18.78</v>
      </c>
      <c r="G282" s="1">
        <v>-12.113</v>
      </c>
      <c r="H282" s="1">
        <v>20.07</v>
      </c>
      <c r="I282" s="1">
        <v>-5.4340000000000002</v>
      </c>
      <c r="J282" s="1">
        <v>-0.72899999999999998</v>
      </c>
      <c r="K282" s="1">
        <v>-1.073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10</v>
      </c>
      <c r="F283" s="1">
        <v>-5.2450000000000001</v>
      </c>
      <c r="G283" s="1">
        <v>-4.1079999999999997</v>
      </c>
      <c r="H283" s="1">
        <v>-29.681999999999999</v>
      </c>
      <c r="I283" s="1">
        <v>8.0449999999999999</v>
      </c>
      <c r="J283" s="1">
        <v>1.0780000000000001</v>
      </c>
      <c r="K283" s="1">
        <v>1.587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9</v>
      </c>
      <c r="F284" s="1">
        <v>29.288</v>
      </c>
      <c r="G284" s="1">
        <v>20.088000000000001</v>
      </c>
      <c r="H284" s="1">
        <v>-17.155999999999999</v>
      </c>
      <c r="I284" s="1">
        <v>4.6479999999999997</v>
      </c>
      <c r="J284" s="1">
        <v>0.623</v>
      </c>
      <c r="K284" s="1">
        <v>0.91700000000000004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8</v>
      </c>
      <c r="F285" s="1">
        <v>-19.954000000000001</v>
      </c>
      <c r="G285" s="1">
        <v>-14.567</v>
      </c>
      <c r="H285" s="1">
        <v>-17.155999999999999</v>
      </c>
      <c r="I285" s="1">
        <v>4.6479999999999997</v>
      </c>
      <c r="J285" s="1">
        <v>0.623</v>
      </c>
      <c r="K285" s="1">
        <v>0.91700000000000004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11</v>
      </c>
      <c r="F286" s="1">
        <v>-25.489000000000001</v>
      </c>
      <c r="G286" s="1">
        <v>-16.579999999999998</v>
      </c>
      <c r="H286" s="1">
        <v>59.119</v>
      </c>
      <c r="I286" s="1">
        <v>-13.957000000000001</v>
      </c>
      <c r="J286" s="1">
        <v>-2.0139999999999998</v>
      </c>
      <c r="K286" s="1">
        <v>-2.9630000000000001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10</v>
      </c>
      <c r="F287" s="1">
        <v>-0.51800000000000002</v>
      </c>
      <c r="G287" s="1">
        <v>-1.115</v>
      </c>
      <c r="H287" s="1">
        <v>-80.801000000000002</v>
      </c>
      <c r="I287" s="1">
        <v>19.105</v>
      </c>
      <c r="J287" s="1">
        <v>2.7530000000000001</v>
      </c>
      <c r="K287" s="1">
        <v>4.0510000000000002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9</v>
      </c>
      <c r="F288" s="1">
        <v>34.637999999999998</v>
      </c>
      <c r="G288" s="1">
        <v>23.748000000000001</v>
      </c>
      <c r="H288" s="1">
        <v>-48.247999999999998</v>
      </c>
      <c r="I288" s="1">
        <v>11.401</v>
      </c>
      <c r="J288" s="1">
        <v>1.6439999999999999</v>
      </c>
      <c r="K288" s="1">
        <v>2.4180000000000001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8</v>
      </c>
      <c r="F289" s="1">
        <v>-17.417000000000002</v>
      </c>
      <c r="G289" s="1">
        <v>-13.082000000000001</v>
      </c>
      <c r="H289" s="1">
        <v>-48.247999999999998</v>
      </c>
      <c r="I289" s="1">
        <v>11.401</v>
      </c>
      <c r="J289" s="1">
        <v>1.6439999999999999</v>
      </c>
      <c r="K289" s="1">
        <v>2.4180000000000001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11</v>
      </c>
      <c r="F290" s="1">
        <v>-23.574000000000002</v>
      </c>
      <c r="G290" s="1">
        <v>-15.317</v>
      </c>
      <c r="H290" s="1">
        <v>90.426000000000002</v>
      </c>
      <c r="I290" s="1">
        <v>-20.201000000000001</v>
      </c>
      <c r="J290" s="1">
        <v>-2.8719999999999999</v>
      </c>
      <c r="K290" s="1">
        <v>-4.2249999999999996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10</v>
      </c>
      <c r="F291" s="1">
        <v>-2.7120000000000002</v>
      </c>
      <c r="G291" s="1">
        <v>-2.516</v>
      </c>
      <c r="H291" s="1">
        <v>-124.379</v>
      </c>
      <c r="I291" s="1">
        <v>27.803000000000001</v>
      </c>
      <c r="J291" s="1">
        <v>3.9470000000000001</v>
      </c>
      <c r="K291" s="1">
        <v>5.8070000000000004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9</v>
      </c>
      <c r="F292" s="1">
        <v>33.220999999999997</v>
      </c>
      <c r="G292" s="1">
        <v>22.829000000000001</v>
      </c>
      <c r="H292" s="1">
        <v>-74.070999999999998</v>
      </c>
      <c r="I292" s="1">
        <v>16.553000000000001</v>
      </c>
      <c r="J292" s="1">
        <v>2.351</v>
      </c>
      <c r="K292" s="1">
        <v>3.4590000000000001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8</v>
      </c>
      <c r="F293" s="1">
        <v>-18.834</v>
      </c>
      <c r="G293" s="1">
        <v>-14.000999999999999</v>
      </c>
      <c r="H293" s="1">
        <v>-74.070999999999998</v>
      </c>
      <c r="I293" s="1">
        <v>16.553000000000001</v>
      </c>
      <c r="J293" s="1">
        <v>2.351</v>
      </c>
      <c r="K293" s="1">
        <v>3.4590000000000001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11</v>
      </c>
      <c r="F294" s="1">
        <v>-20.591000000000001</v>
      </c>
      <c r="G294" s="1">
        <v>-13.441000000000001</v>
      </c>
      <c r="H294" s="1">
        <v>117.256</v>
      </c>
      <c r="I294" s="1">
        <v>-25.510999999999999</v>
      </c>
      <c r="J294" s="1">
        <v>-3.536</v>
      </c>
      <c r="K294" s="1">
        <v>-5.202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10</v>
      </c>
      <c r="F295" s="1">
        <v>-6.7919999999999998</v>
      </c>
      <c r="G295" s="1">
        <v>-5.1130000000000004</v>
      </c>
      <c r="H295" s="1">
        <v>-160.131</v>
      </c>
      <c r="I295" s="1">
        <v>34.932000000000002</v>
      </c>
      <c r="J295" s="1">
        <v>4.8449999999999998</v>
      </c>
      <c r="K295" s="1">
        <v>7.1280000000000001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9</v>
      </c>
      <c r="F296" s="1">
        <v>30.786000000000001</v>
      </c>
      <c r="G296" s="1">
        <v>21.286999999999999</v>
      </c>
      <c r="H296" s="1">
        <v>-95.650999999999996</v>
      </c>
      <c r="I296" s="1">
        <v>20.841999999999999</v>
      </c>
      <c r="J296" s="1">
        <v>2.89</v>
      </c>
      <c r="K296" s="1">
        <v>4.2519999999999998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8</v>
      </c>
      <c r="F297" s="1">
        <v>-21.268999999999998</v>
      </c>
      <c r="G297" s="1">
        <v>-15.542999999999999</v>
      </c>
      <c r="H297" s="1">
        <v>-95.650999999999996</v>
      </c>
      <c r="I297" s="1">
        <v>20.841999999999999</v>
      </c>
      <c r="J297" s="1">
        <v>2.89</v>
      </c>
      <c r="K297" s="1">
        <v>4.2519999999999998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11</v>
      </c>
      <c r="F298" s="1">
        <v>-17.103999999999999</v>
      </c>
      <c r="G298" s="1">
        <v>-11.117000000000001</v>
      </c>
      <c r="H298" s="1">
        <v>115.30500000000001</v>
      </c>
      <c r="I298" s="1">
        <v>-24.103000000000002</v>
      </c>
      <c r="J298" s="1">
        <v>-3.1930000000000001</v>
      </c>
      <c r="K298" s="1">
        <v>-4.6970000000000001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10</v>
      </c>
      <c r="F299" s="1">
        <v>-9.4610000000000003</v>
      </c>
      <c r="G299" s="1">
        <v>-7.0410000000000004</v>
      </c>
      <c r="H299" s="1">
        <v>-165.922</v>
      </c>
      <c r="I299" s="1">
        <v>34.643000000000001</v>
      </c>
      <c r="J299" s="1">
        <v>4.5750000000000002</v>
      </c>
      <c r="K299" s="1">
        <v>6.73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9</v>
      </c>
      <c r="F300" s="1">
        <v>28.663</v>
      </c>
      <c r="G300" s="1">
        <v>19.82</v>
      </c>
      <c r="H300" s="1">
        <v>-96.974999999999994</v>
      </c>
      <c r="I300" s="1">
        <v>20.257000000000001</v>
      </c>
      <c r="J300" s="1">
        <v>2.6779999999999999</v>
      </c>
      <c r="K300" s="1">
        <v>3.94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8</v>
      </c>
      <c r="F301" s="1">
        <v>-23.391999999999999</v>
      </c>
      <c r="G301" s="1">
        <v>-17.010000000000002</v>
      </c>
      <c r="H301" s="1">
        <v>-96.974999999999994</v>
      </c>
      <c r="I301" s="1">
        <v>20.257000000000001</v>
      </c>
      <c r="J301" s="1">
        <v>2.6779999999999999</v>
      </c>
      <c r="K301" s="1">
        <v>3.94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11</v>
      </c>
      <c r="F302" s="1">
        <v>-37.354999999999997</v>
      </c>
      <c r="G302" s="1">
        <v>-23.135000000000002</v>
      </c>
      <c r="H302" s="1">
        <v>38.323999999999998</v>
      </c>
      <c r="I302" s="1">
        <v>-10.138999999999999</v>
      </c>
      <c r="J302" s="1">
        <v>-1.38</v>
      </c>
      <c r="K302" s="1">
        <v>-2.0299999999999998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10</v>
      </c>
      <c r="F303" s="1">
        <v>-18.690000000000001</v>
      </c>
      <c r="G303" s="1">
        <v>-12.074999999999999</v>
      </c>
      <c r="H303" s="1">
        <v>-37.075000000000003</v>
      </c>
      <c r="I303" s="1">
        <v>9.8889999999999993</v>
      </c>
      <c r="J303" s="1">
        <v>1.339</v>
      </c>
      <c r="K303" s="1">
        <v>1.97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9</v>
      </c>
      <c r="F304" s="1">
        <v>57.250999999999998</v>
      </c>
      <c r="G304" s="1">
        <v>35.658000000000001</v>
      </c>
      <c r="H304" s="1">
        <v>-22.847999999999999</v>
      </c>
      <c r="I304" s="1">
        <v>6.069</v>
      </c>
      <c r="J304" s="1">
        <v>0.82399999999999995</v>
      </c>
      <c r="K304" s="1">
        <v>1.212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8</v>
      </c>
      <c r="F305" s="1">
        <v>-45.94</v>
      </c>
      <c r="G305" s="1">
        <v>-28.956</v>
      </c>
      <c r="H305" s="1">
        <v>-22.847999999999999</v>
      </c>
      <c r="I305" s="1">
        <v>6.069</v>
      </c>
      <c r="J305" s="1">
        <v>0.82399999999999995</v>
      </c>
      <c r="K305" s="1">
        <v>1.212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11</v>
      </c>
      <c r="F306" s="1">
        <v>-62.058</v>
      </c>
      <c r="G306" s="1">
        <v>-38.082000000000001</v>
      </c>
      <c r="H306" s="1">
        <v>97.712000000000003</v>
      </c>
      <c r="I306" s="1">
        <v>-22.995999999999999</v>
      </c>
      <c r="J306" s="1">
        <v>-3.3170000000000002</v>
      </c>
      <c r="K306" s="1">
        <v>-4.88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10</v>
      </c>
      <c r="F307" s="1">
        <v>-27.518000000000001</v>
      </c>
      <c r="G307" s="1">
        <v>-17.734999999999999</v>
      </c>
      <c r="H307" s="1">
        <v>-96.433999999999997</v>
      </c>
      <c r="I307" s="1">
        <v>22.725999999999999</v>
      </c>
      <c r="J307" s="1">
        <v>3.2770000000000001</v>
      </c>
      <c r="K307" s="1">
        <v>4.8209999999999997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9</v>
      </c>
      <c r="F308" s="1">
        <v>93.725999999999999</v>
      </c>
      <c r="G308" s="1">
        <v>57.991999999999997</v>
      </c>
      <c r="H308" s="1">
        <v>-58.832000000000001</v>
      </c>
      <c r="I308" s="1">
        <v>13.855</v>
      </c>
      <c r="J308" s="1">
        <v>1.998</v>
      </c>
      <c r="K308" s="1">
        <v>2.94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8</v>
      </c>
      <c r="F309" s="1">
        <v>-72.792000000000002</v>
      </c>
      <c r="G309" s="1">
        <v>-45.661000000000001</v>
      </c>
      <c r="H309" s="1">
        <v>-58.832000000000001</v>
      </c>
      <c r="I309" s="1">
        <v>13.855</v>
      </c>
      <c r="J309" s="1">
        <v>1.998</v>
      </c>
      <c r="K309" s="1">
        <v>2.94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11</v>
      </c>
      <c r="F310" s="1">
        <v>-59.058</v>
      </c>
      <c r="G310" s="1">
        <v>-36.350999999999999</v>
      </c>
      <c r="H310" s="1">
        <v>146.613</v>
      </c>
      <c r="I310" s="1">
        <v>-32.759</v>
      </c>
      <c r="J310" s="1">
        <v>-4.6509999999999998</v>
      </c>
      <c r="K310" s="1">
        <v>-6.8419999999999996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10</v>
      </c>
      <c r="F311" s="1">
        <v>-30.904</v>
      </c>
      <c r="G311" s="1">
        <v>-19.738</v>
      </c>
      <c r="H311" s="1">
        <v>-145.61699999999999</v>
      </c>
      <c r="I311" s="1">
        <v>32.545000000000002</v>
      </c>
      <c r="J311" s="1">
        <v>4.6189999999999998</v>
      </c>
      <c r="K311" s="1">
        <v>6.7960000000000003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9</v>
      </c>
      <c r="F312" s="1">
        <v>91.79</v>
      </c>
      <c r="G312" s="1">
        <v>56.860999999999997</v>
      </c>
      <c r="H312" s="1">
        <v>-88.554000000000002</v>
      </c>
      <c r="I312" s="1">
        <v>19.789000000000001</v>
      </c>
      <c r="J312" s="1">
        <v>2.8090000000000002</v>
      </c>
      <c r="K312" s="1">
        <v>4.133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8</v>
      </c>
      <c r="F313" s="1">
        <v>-74.727999999999994</v>
      </c>
      <c r="G313" s="1">
        <v>-46.792000000000002</v>
      </c>
      <c r="H313" s="1">
        <v>-88.554000000000002</v>
      </c>
      <c r="I313" s="1">
        <v>19.789000000000001</v>
      </c>
      <c r="J313" s="1">
        <v>2.8090000000000002</v>
      </c>
      <c r="K313" s="1">
        <v>4.133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11</v>
      </c>
      <c r="F314" s="1">
        <v>-53.524000000000001</v>
      </c>
      <c r="G314" s="1">
        <v>-33.073</v>
      </c>
      <c r="H314" s="1">
        <v>185.191</v>
      </c>
      <c r="I314" s="1">
        <v>-40.451999999999998</v>
      </c>
      <c r="J314" s="1">
        <v>-5.6189999999999998</v>
      </c>
      <c r="K314" s="1">
        <v>-8.266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10</v>
      </c>
      <c r="F315" s="1">
        <v>-36.609000000000002</v>
      </c>
      <c r="G315" s="1">
        <v>-23.120999999999999</v>
      </c>
      <c r="H315" s="1">
        <v>-185.00899999999999</v>
      </c>
      <c r="I315" s="1">
        <v>40.406999999999996</v>
      </c>
      <c r="J315" s="1">
        <v>5.61</v>
      </c>
      <c r="K315" s="1">
        <v>8.2539999999999996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9</v>
      </c>
      <c r="F316" s="1">
        <v>88.385000000000005</v>
      </c>
      <c r="G316" s="1">
        <v>54.841999999999999</v>
      </c>
      <c r="H316" s="1">
        <v>-112.182</v>
      </c>
      <c r="I316" s="1">
        <v>24.503</v>
      </c>
      <c r="J316" s="1">
        <v>3.403</v>
      </c>
      <c r="K316" s="1">
        <v>5.0060000000000002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8</v>
      </c>
      <c r="F317" s="1">
        <v>-78.132999999999996</v>
      </c>
      <c r="G317" s="1">
        <v>-48.811</v>
      </c>
      <c r="H317" s="1">
        <v>-112.182</v>
      </c>
      <c r="I317" s="1">
        <v>24.503</v>
      </c>
      <c r="J317" s="1">
        <v>3.403</v>
      </c>
      <c r="K317" s="1">
        <v>5.0060000000000002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11</v>
      </c>
      <c r="F318" s="1">
        <v>-34.106999999999999</v>
      </c>
      <c r="G318" s="1">
        <v>-21.856000000000002</v>
      </c>
      <c r="H318" s="1">
        <v>194.39599999999999</v>
      </c>
      <c r="I318" s="1">
        <v>-40.588000000000001</v>
      </c>
      <c r="J318" s="1">
        <v>-5.36</v>
      </c>
      <c r="K318" s="1">
        <v>-7.8860000000000001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10</v>
      </c>
      <c r="F319" s="1">
        <v>-26.3</v>
      </c>
      <c r="G319" s="1">
        <v>-17.541</v>
      </c>
      <c r="H319" s="1">
        <v>-194.381</v>
      </c>
      <c r="I319" s="1">
        <v>40.58</v>
      </c>
      <c r="J319" s="1">
        <v>5.3570000000000002</v>
      </c>
      <c r="K319" s="1">
        <v>7.8810000000000002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9</v>
      </c>
      <c r="F320" s="1">
        <v>57.607999999999997</v>
      </c>
      <c r="G320" s="1">
        <v>37.244</v>
      </c>
      <c r="H320" s="1">
        <v>-117.81100000000001</v>
      </c>
      <c r="I320" s="1">
        <v>24.596</v>
      </c>
      <c r="J320" s="1">
        <v>3.2480000000000002</v>
      </c>
      <c r="K320" s="1">
        <v>4.7779999999999996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8</v>
      </c>
      <c r="F321" s="1">
        <v>-52.875999999999998</v>
      </c>
      <c r="G321" s="1">
        <v>-34.630000000000003</v>
      </c>
      <c r="H321" s="1">
        <v>-117.81100000000001</v>
      </c>
      <c r="I321" s="1">
        <v>24.596</v>
      </c>
      <c r="J321" s="1">
        <v>3.2480000000000002</v>
      </c>
      <c r="K321" s="1">
        <v>4.7779999999999996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11</v>
      </c>
      <c r="F322" s="1">
        <v>-43.491999999999997</v>
      </c>
      <c r="G322" s="1">
        <v>-27.292000000000002</v>
      </c>
      <c r="H322" s="1">
        <v>40.088000000000001</v>
      </c>
      <c r="I322" s="1">
        <v>-10.135</v>
      </c>
      <c r="J322" s="1">
        <v>-1.4159999999999999</v>
      </c>
      <c r="K322" s="1">
        <v>-2.0830000000000002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10</v>
      </c>
      <c r="F323" s="1">
        <v>-43.978000000000002</v>
      </c>
      <c r="G323" s="1">
        <v>-27.515000000000001</v>
      </c>
      <c r="H323" s="1">
        <v>-40.762999999999998</v>
      </c>
      <c r="I323" s="1">
        <v>10.321</v>
      </c>
      <c r="J323" s="1">
        <v>1.4410000000000001</v>
      </c>
      <c r="K323" s="1">
        <v>2.1190000000000002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9</v>
      </c>
      <c r="F324" s="1">
        <v>65.551000000000002</v>
      </c>
      <c r="G324" s="1">
        <v>41.064999999999998</v>
      </c>
      <c r="H324" s="1">
        <v>-19.25</v>
      </c>
      <c r="I324" s="1">
        <v>4.87</v>
      </c>
      <c r="J324" s="1">
        <v>0.68</v>
      </c>
      <c r="K324" s="1">
        <v>1.0009999999999999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8</v>
      </c>
      <c r="F325" s="1">
        <v>-65.783000000000001</v>
      </c>
      <c r="G325" s="1">
        <v>-41.170999999999999</v>
      </c>
      <c r="H325" s="1">
        <v>-19.25</v>
      </c>
      <c r="I325" s="1">
        <v>4.87</v>
      </c>
      <c r="J325" s="1">
        <v>0.68</v>
      </c>
      <c r="K325" s="1">
        <v>1.0009999999999999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11</v>
      </c>
      <c r="F326" s="1">
        <v>-71.236999999999995</v>
      </c>
      <c r="G326" s="1">
        <v>-44.454999999999998</v>
      </c>
      <c r="H326" s="1">
        <v>95.698999999999998</v>
      </c>
      <c r="I326" s="1">
        <v>-22.291</v>
      </c>
      <c r="J326" s="1">
        <v>-3.2229999999999999</v>
      </c>
      <c r="K326" s="1">
        <v>-4.7409999999999997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10</v>
      </c>
      <c r="F327" s="1">
        <v>-70.846999999999994</v>
      </c>
      <c r="G327" s="1">
        <v>-44.036999999999999</v>
      </c>
      <c r="H327" s="1">
        <v>-97.176000000000002</v>
      </c>
      <c r="I327" s="1">
        <v>22.640999999999998</v>
      </c>
      <c r="J327" s="1">
        <v>3.2730000000000001</v>
      </c>
      <c r="K327" s="1">
        <v>4.8150000000000004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9</v>
      </c>
      <c r="F328" s="1">
        <v>106.059</v>
      </c>
      <c r="G328" s="1">
        <v>66.06</v>
      </c>
      <c r="H328" s="1">
        <v>-45.923000000000002</v>
      </c>
      <c r="I328" s="1">
        <v>10.698</v>
      </c>
      <c r="J328" s="1">
        <v>1.5469999999999999</v>
      </c>
      <c r="K328" s="1">
        <v>2.2749999999999999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8</v>
      </c>
      <c r="F329" s="1">
        <v>-105.873</v>
      </c>
      <c r="G329" s="1">
        <v>-65.861999999999995</v>
      </c>
      <c r="H329" s="1">
        <v>-45.923000000000002</v>
      </c>
      <c r="I329" s="1">
        <v>10.698</v>
      </c>
      <c r="J329" s="1">
        <v>1.5469999999999999</v>
      </c>
      <c r="K329" s="1">
        <v>2.2749999999999999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11</v>
      </c>
      <c r="F330" s="1">
        <v>-70.953000000000003</v>
      </c>
      <c r="G330" s="1">
        <v>-44.255000000000003</v>
      </c>
      <c r="H330" s="1">
        <v>134.34299999999999</v>
      </c>
      <c r="I330" s="1">
        <v>-29.966000000000001</v>
      </c>
      <c r="J330" s="1">
        <v>-4.2629999999999999</v>
      </c>
      <c r="K330" s="1">
        <v>-6.2720000000000002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10</v>
      </c>
      <c r="F331" s="1">
        <v>-71.472999999999999</v>
      </c>
      <c r="G331" s="1">
        <v>-44.436999999999998</v>
      </c>
      <c r="H331" s="1">
        <v>-136.71799999999999</v>
      </c>
      <c r="I331" s="1">
        <v>30.495999999999999</v>
      </c>
      <c r="J331" s="1">
        <v>4.3369999999999997</v>
      </c>
      <c r="K331" s="1">
        <v>6.3810000000000002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9</v>
      </c>
      <c r="F332" s="1">
        <v>105.842</v>
      </c>
      <c r="G332" s="1">
        <v>65.918000000000006</v>
      </c>
      <c r="H332" s="1">
        <v>-64.537999999999997</v>
      </c>
      <c r="I332" s="1">
        <v>14.396000000000001</v>
      </c>
      <c r="J332" s="1">
        <v>2.048</v>
      </c>
      <c r="K332" s="1">
        <v>3.0129999999999999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8</v>
      </c>
      <c r="F333" s="1">
        <v>-106.09</v>
      </c>
      <c r="G333" s="1">
        <v>-66.004000000000005</v>
      </c>
      <c r="H333" s="1">
        <v>-64.537999999999997</v>
      </c>
      <c r="I333" s="1">
        <v>14.396000000000001</v>
      </c>
      <c r="J333" s="1">
        <v>2.048</v>
      </c>
      <c r="K333" s="1">
        <v>3.0129999999999999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11</v>
      </c>
      <c r="F334" s="1">
        <v>-70.578999999999994</v>
      </c>
      <c r="G334" s="1">
        <v>-44.015999999999998</v>
      </c>
      <c r="H334" s="1">
        <v>163.173</v>
      </c>
      <c r="I334" s="1">
        <v>-35.643000000000001</v>
      </c>
      <c r="J334" s="1">
        <v>-4.9649999999999999</v>
      </c>
      <c r="K334" s="1">
        <v>-7.3040000000000003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10</v>
      </c>
      <c r="F335" s="1">
        <v>-72.739999999999995</v>
      </c>
      <c r="G335" s="1">
        <v>-45.226999999999997</v>
      </c>
      <c r="H335" s="1">
        <v>-165.86699999999999</v>
      </c>
      <c r="I335" s="1">
        <v>36.244999999999997</v>
      </c>
      <c r="J335" s="1">
        <v>5.0490000000000004</v>
      </c>
      <c r="K335" s="1">
        <v>7.4279999999999999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9</v>
      </c>
      <c r="F336" s="1">
        <v>105.45099999999999</v>
      </c>
      <c r="G336" s="1">
        <v>65.673000000000002</v>
      </c>
      <c r="H336" s="1">
        <v>-78.343000000000004</v>
      </c>
      <c r="I336" s="1">
        <v>17.116</v>
      </c>
      <c r="J336" s="1">
        <v>2.3839999999999999</v>
      </c>
      <c r="K336" s="1">
        <v>3.508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8</v>
      </c>
      <c r="F337" s="1">
        <v>-106.48099999999999</v>
      </c>
      <c r="G337" s="1">
        <v>-66.248999999999995</v>
      </c>
      <c r="H337" s="1">
        <v>-78.343000000000004</v>
      </c>
      <c r="I337" s="1">
        <v>17.116</v>
      </c>
      <c r="J337" s="1">
        <v>2.3839999999999999</v>
      </c>
      <c r="K337" s="1">
        <v>3.508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11</v>
      </c>
      <c r="F338" s="1">
        <v>-46.344000000000001</v>
      </c>
      <c r="G338" s="1">
        <v>-30.192</v>
      </c>
      <c r="H338" s="1">
        <v>166.316</v>
      </c>
      <c r="I338" s="1">
        <v>-34.774999999999999</v>
      </c>
      <c r="J338" s="1">
        <v>-4.6109999999999998</v>
      </c>
      <c r="K338" s="1">
        <v>-6.7830000000000004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10</v>
      </c>
      <c r="F339" s="1">
        <v>-48.825000000000003</v>
      </c>
      <c r="G339" s="1">
        <v>-31.771999999999998</v>
      </c>
      <c r="H339" s="1">
        <v>-170.31100000000001</v>
      </c>
      <c r="I339" s="1">
        <v>35.603999999999999</v>
      </c>
      <c r="J339" s="1">
        <v>4.718</v>
      </c>
      <c r="K339" s="1">
        <v>6.9420000000000002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9</v>
      </c>
      <c r="F340" s="1">
        <v>69.716999999999999</v>
      </c>
      <c r="G340" s="1">
        <v>45.362000000000002</v>
      </c>
      <c r="H340" s="1">
        <v>-80.149000000000001</v>
      </c>
      <c r="I340" s="1">
        <v>16.757000000000001</v>
      </c>
      <c r="J340" s="1">
        <v>2.2210000000000001</v>
      </c>
      <c r="K340" s="1">
        <v>3.2679999999999998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8</v>
      </c>
      <c r="F341" s="1">
        <v>-70.899000000000001</v>
      </c>
      <c r="G341" s="1">
        <v>-46.113999999999997</v>
      </c>
      <c r="H341" s="1">
        <v>-80.149000000000001</v>
      </c>
      <c r="I341" s="1">
        <v>16.757000000000001</v>
      </c>
      <c r="J341" s="1">
        <v>2.2210000000000001</v>
      </c>
      <c r="K341" s="1">
        <v>3.2679999999999998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11</v>
      </c>
      <c r="F342" s="1">
        <v>-23.56</v>
      </c>
      <c r="G342" s="1">
        <v>-14.833</v>
      </c>
      <c r="H342" s="1">
        <v>28.472000000000001</v>
      </c>
      <c r="I342" s="1">
        <v>-7.65</v>
      </c>
      <c r="J342" s="1">
        <v>-1.0309999999999999</v>
      </c>
      <c r="K342" s="1">
        <v>-1.5169999999999999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10</v>
      </c>
      <c r="F343" s="1">
        <v>-28.619</v>
      </c>
      <c r="G343" s="1">
        <v>-17.855</v>
      </c>
      <c r="H343" s="1">
        <v>-23.276</v>
      </c>
      <c r="I343" s="1">
        <v>6.1210000000000004</v>
      </c>
      <c r="J343" s="1">
        <v>0.83599999999999997</v>
      </c>
      <c r="K343" s="1">
        <v>1.23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9</v>
      </c>
      <c r="F344" s="1">
        <v>54.881</v>
      </c>
      <c r="G344" s="1">
        <v>34.404000000000003</v>
      </c>
      <c r="H344" s="1">
        <v>-14.374000000000001</v>
      </c>
      <c r="I344" s="1">
        <v>3.8250000000000002</v>
      </c>
      <c r="J344" s="1">
        <v>0.51900000000000002</v>
      </c>
      <c r="K344" s="1">
        <v>0.76300000000000001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8</v>
      </c>
      <c r="F345" s="1">
        <v>-57.691000000000003</v>
      </c>
      <c r="G345" s="1">
        <v>-36.084000000000003</v>
      </c>
      <c r="H345" s="1">
        <v>-14.374000000000001</v>
      </c>
      <c r="I345" s="1">
        <v>3.8250000000000002</v>
      </c>
      <c r="J345" s="1">
        <v>0.51900000000000002</v>
      </c>
      <c r="K345" s="1">
        <v>0.76300000000000001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11</v>
      </c>
      <c r="F346" s="1">
        <v>-33.880000000000003</v>
      </c>
      <c r="G346" s="1">
        <v>-21.088999999999999</v>
      </c>
      <c r="H346" s="1">
        <v>75.325999999999993</v>
      </c>
      <c r="I346" s="1">
        <v>-17.777999999999999</v>
      </c>
      <c r="J346" s="1">
        <v>-2.5630000000000002</v>
      </c>
      <c r="K346" s="1">
        <v>-3.7709999999999999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10</v>
      </c>
      <c r="F347" s="1">
        <v>-52.420999999999999</v>
      </c>
      <c r="G347" s="1">
        <v>-32.637</v>
      </c>
      <c r="H347" s="1">
        <v>-60.994</v>
      </c>
      <c r="I347" s="1">
        <v>14.345000000000001</v>
      </c>
      <c r="J347" s="1">
        <v>2.0710000000000002</v>
      </c>
      <c r="K347" s="1">
        <v>3.0470000000000002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9</v>
      </c>
      <c r="F348" s="1">
        <v>85.677999999999997</v>
      </c>
      <c r="G348" s="1">
        <v>53.33</v>
      </c>
      <c r="H348" s="1">
        <v>-37.866999999999997</v>
      </c>
      <c r="I348" s="1">
        <v>8.923</v>
      </c>
      <c r="J348" s="1">
        <v>1.2869999999999999</v>
      </c>
      <c r="K348" s="1">
        <v>1.8939999999999999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8</v>
      </c>
      <c r="F349" s="1">
        <v>-95.977999999999994</v>
      </c>
      <c r="G349" s="1">
        <v>-59.746000000000002</v>
      </c>
      <c r="H349" s="1">
        <v>-37.866999999999997</v>
      </c>
      <c r="I349" s="1">
        <v>8.923</v>
      </c>
      <c r="J349" s="1">
        <v>1.2869999999999999</v>
      </c>
      <c r="K349" s="1">
        <v>1.8939999999999999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11</v>
      </c>
      <c r="F350" s="1">
        <v>-38.56</v>
      </c>
      <c r="G350" s="1">
        <v>-24.007999999999999</v>
      </c>
      <c r="H350" s="1">
        <v>114.812</v>
      </c>
      <c r="I350" s="1">
        <v>-25.661000000000001</v>
      </c>
      <c r="J350" s="1">
        <v>-3.6419999999999999</v>
      </c>
      <c r="K350" s="1">
        <v>-5.359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10</v>
      </c>
      <c r="F351" s="1">
        <v>-48.686999999999998</v>
      </c>
      <c r="G351" s="1">
        <v>-30.294</v>
      </c>
      <c r="H351" s="1">
        <v>-91.373999999999995</v>
      </c>
      <c r="I351" s="1">
        <v>20.405999999999999</v>
      </c>
      <c r="J351" s="1">
        <v>2.9009999999999998</v>
      </c>
      <c r="K351" s="1">
        <v>4.2679999999999998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9</v>
      </c>
      <c r="F352" s="1">
        <v>88.015000000000001</v>
      </c>
      <c r="G352" s="1">
        <v>54.792000000000002</v>
      </c>
      <c r="H352" s="1">
        <v>-57.274000000000001</v>
      </c>
      <c r="I352" s="1">
        <v>12.795999999999999</v>
      </c>
      <c r="J352" s="1">
        <v>1.8180000000000001</v>
      </c>
      <c r="K352" s="1">
        <v>2.6739999999999999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8</v>
      </c>
      <c r="F353" s="1">
        <v>-93.641000000000005</v>
      </c>
      <c r="G353" s="1">
        <v>-58.283999999999999</v>
      </c>
      <c r="H353" s="1">
        <v>-57.274000000000001</v>
      </c>
      <c r="I353" s="1">
        <v>12.795999999999999</v>
      </c>
      <c r="J353" s="1">
        <v>1.8180000000000001</v>
      </c>
      <c r="K353" s="1">
        <v>2.6739999999999999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11</v>
      </c>
      <c r="F354" s="1">
        <v>-45.591999999999999</v>
      </c>
      <c r="G354" s="1">
        <v>-28.334</v>
      </c>
      <c r="H354" s="1">
        <v>146.66</v>
      </c>
      <c r="I354" s="1">
        <v>-32.018000000000001</v>
      </c>
      <c r="J354" s="1">
        <v>-4.444</v>
      </c>
      <c r="K354" s="1">
        <v>-6.5369999999999999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10</v>
      </c>
      <c r="F355" s="1">
        <v>-43.128</v>
      </c>
      <c r="G355" s="1">
        <v>-26.917999999999999</v>
      </c>
      <c r="H355" s="1">
        <v>-116.66500000000001</v>
      </c>
      <c r="I355" s="1">
        <v>25.407</v>
      </c>
      <c r="J355" s="1">
        <v>3.5259999999999998</v>
      </c>
      <c r="K355" s="1">
        <v>5.1870000000000003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9</v>
      </c>
      <c r="F356" s="1">
        <v>91.512</v>
      </c>
      <c r="G356" s="1">
        <v>56.930999999999997</v>
      </c>
      <c r="H356" s="1">
        <v>-73.146000000000001</v>
      </c>
      <c r="I356" s="1">
        <v>15.951000000000001</v>
      </c>
      <c r="J356" s="1">
        <v>2.214</v>
      </c>
      <c r="K356" s="1">
        <v>3.2570000000000001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8</v>
      </c>
      <c r="F357" s="1">
        <v>-90.144000000000005</v>
      </c>
      <c r="G357" s="1">
        <v>-56.145000000000003</v>
      </c>
      <c r="H357" s="1">
        <v>-73.146000000000001</v>
      </c>
      <c r="I357" s="1">
        <v>15.951000000000001</v>
      </c>
      <c r="J357" s="1">
        <v>2.214</v>
      </c>
      <c r="K357" s="1">
        <v>3.2570000000000001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11</v>
      </c>
      <c r="F358" s="1">
        <v>-32.692999999999998</v>
      </c>
      <c r="G358" s="1">
        <v>-21.658000000000001</v>
      </c>
      <c r="H358" s="1">
        <v>153.339</v>
      </c>
      <c r="I358" s="1">
        <v>-32.012</v>
      </c>
      <c r="J358" s="1">
        <v>-4.226</v>
      </c>
      <c r="K358" s="1">
        <v>-6.2169999999999996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10</v>
      </c>
      <c r="F359" s="1">
        <v>-26.225000000000001</v>
      </c>
      <c r="G359" s="1">
        <v>-16.725999999999999</v>
      </c>
      <c r="H359" s="1">
        <v>-115.79300000000001</v>
      </c>
      <c r="I359" s="1">
        <v>24.206</v>
      </c>
      <c r="J359" s="1">
        <v>3.2069999999999999</v>
      </c>
      <c r="K359" s="1">
        <v>4.718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9</v>
      </c>
      <c r="F360" s="1">
        <v>62.061</v>
      </c>
      <c r="G360" s="1">
        <v>40.573999999999998</v>
      </c>
      <c r="H360" s="1">
        <v>-74.759</v>
      </c>
      <c r="I360" s="1">
        <v>15.616</v>
      </c>
      <c r="J360" s="1">
        <v>2.0649999999999999</v>
      </c>
      <c r="K360" s="1">
        <v>3.0379999999999998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8</v>
      </c>
      <c r="F361" s="1">
        <v>-58.466999999999999</v>
      </c>
      <c r="G361" s="1">
        <v>-37.834000000000003</v>
      </c>
      <c r="H361" s="1">
        <v>-74.759</v>
      </c>
      <c r="I361" s="1">
        <v>15.616</v>
      </c>
      <c r="J361" s="1">
        <v>2.0649999999999999</v>
      </c>
      <c r="K361" s="1">
        <v>3.0379999999999998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11</v>
      </c>
      <c r="F362" s="1">
        <v>-17.151</v>
      </c>
      <c r="G362" s="1">
        <v>-10.432</v>
      </c>
      <c r="H362" s="1">
        <v>6.4930000000000003</v>
      </c>
      <c r="I362" s="1">
        <v>-2.923</v>
      </c>
      <c r="J362" s="1">
        <v>-0.47599999999999998</v>
      </c>
      <c r="K362" s="1">
        <v>-0.7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10</v>
      </c>
      <c r="F363" s="1">
        <v>-19.532</v>
      </c>
      <c r="G363" s="1">
        <v>-11.852</v>
      </c>
      <c r="H363" s="1">
        <v>-5.952</v>
      </c>
      <c r="I363" s="1">
        <v>2.6749999999999998</v>
      </c>
      <c r="J363" s="1">
        <v>0.436</v>
      </c>
      <c r="K363" s="1">
        <v>0.64100000000000001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9</v>
      </c>
      <c r="F364" s="1">
        <v>24.332999999999998</v>
      </c>
      <c r="G364" s="1">
        <v>14.785</v>
      </c>
      <c r="H364" s="1">
        <v>-2.6480000000000001</v>
      </c>
      <c r="I364" s="1">
        <v>1.1910000000000001</v>
      </c>
      <c r="J364" s="1">
        <v>0.19400000000000001</v>
      </c>
      <c r="K364" s="1">
        <v>0.28499999999999998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8</v>
      </c>
      <c r="F365" s="1">
        <v>-25.346</v>
      </c>
      <c r="G365" s="1">
        <v>-15.388999999999999</v>
      </c>
      <c r="H365" s="1">
        <v>-2.6480000000000001</v>
      </c>
      <c r="I365" s="1">
        <v>1.1910000000000001</v>
      </c>
      <c r="J365" s="1">
        <v>0.19400000000000001</v>
      </c>
      <c r="K365" s="1">
        <v>0.28499999999999998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11</v>
      </c>
      <c r="F366" s="1">
        <v>-21.745000000000001</v>
      </c>
      <c r="G366" s="1">
        <v>-13.327999999999999</v>
      </c>
      <c r="H366" s="1">
        <v>10.646000000000001</v>
      </c>
      <c r="I366" s="1">
        <v>-4.5679999999999996</v>
      </c>
      <c r="J366" s="1">
        <v>-0.75600000000000001</v>
      </c>
      <c r="K366" s="1">
        <v>-1.1120000000000001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10</v>
      </c>
      <c r="F367" s="1">
        <v>-21.984000000000002</v>
      </c>
      <c r="G367" s="1">
        <v>-13.462</v>
      </c>
      <c r="H367" s="1">
        <v>-10.266999999999999</v>
      </c>
      <c r="I367" s="1">
        <v>4.4050000000000002</v>
      </c>
      <c r="J367" s="1">
        <v>0.72899999999999998</v>
      </c>
      <c r="K367" s="1">
        <v>1.0720000000000001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9</v>
      </c>
      <c r="F368" s="1">
        <v>28.408000000000001</v>
      </c>
      <c r="G368" s="1">
        <v>17.408999999999999</v>
      </c>
      <c r="H368" s="1">
        <v>-4.4489999999999998</v>
      </c>
      <c r="I368" s="1">
        <v>1.909</v>
      </c>
      <c r="J368" s="1">
        <v>0.316</v>
      </c>
      <c r="K368" s="1">
        <v>0.46500000000000002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8</v>
      </c>
      <c r="F369" s="1">
        <v>-28.509</v>
      </c>
      <c r="G369" s="1">
        <v>-17.465</v>
      </c>
      <c r="H369" s="1">
        <v>-4.4489999999999998</v>
      </c>
      <c r="I369" s="1">
        <v>1.909</v>
      </c>
      <c r="J369" s="1">
        <v>0.316</v>
      </c>
      <c r="K369" s="1">
        <v>0.46500000000000002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11</v>
      </c>
      <c r="F370" s="1">
        <v>-21.213999999999999</v>
      </c>
      <c r="G370" s="1">
        <v>-13.006</v>
      </c>
      <c r="H370" s="1">
        <v>15.112</v>
      </c>
      <c r="I370" s="1">
        <v>-6.2690000000000001</v>
      </c>
      <c r="J370" s="1">
        <v>-1.0289999999999999</v>
      </c>
      <c r="K370" s="1">
        <v>-1.514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10</v>
      </c>
      <c r="F371" s="1">
        <v>-22.178000000000001</v>
      </c>
      <c r="G371" s="1">
        <v>-13.582000000000001</v>
      </c>
      <c r="H371" s="1">
        <v>-14.429</v>
      </c>
      <c r="I371" s="1">
        <v>5.9870000000000001</v>
      </c>
      <c r="J371" s="1">
        <v>0.98299999999999998</v>
      </c>
      <c r="K371" s="1">
        <v>1.446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9</v>
      </c>
      <c r="F372" s="1">
        <v>28.253</v>
      </c>
      <c r="G372" s="1">
        <v>17.315000000000001</v>
      </c>
      <c r="H372" s="1">
        <v>-6.2850000000000001</v>
      </c>
      <c r="I372" s="1">
        <v>2.6080000000000001</v>
      </c>
      <c r="J372" s="1">
        <v>0.42799999999999999</v>
      </c>
      <c r="K372" s="1">
        <v>0.63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8</v>
      </c>
      <c r="F373" s="1">
        <v>-28.664000000000001</v>
      </c>
      <c r="G373" s="1">
        <v>-17.559000000000001</v>
      </c>
      <c r="H373" s="1">
        <v>-6.2850000000000001</v>
      </c>
      <c r="I373" s="1">
        <v>2.6080000000000001</v>
      </c>
      <c r="J373" s="1">
        <v>0.42799999999999999</v>
      </c>
      <c r="K373" s="1">
        <v>0.63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11</v>
      </c>
      <c r="F374" s="1">
        <v>-21.317</v>
      </c>
      <c r="G374" s="1">
        <v>-13.066000000000001</v>
      </c>
      <c r="H374" s="1">
        <v>18.373000000000001</v>
      </c>
      <c r="I374" s="1">
        <v>-7.5129999999999999</v>
      </c>
      <c r="J374" s="1">
        <v>-1.222</v>
      </c>
      <c r="K374" s="1">
        <v>-1.7969999999999999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10</v>
      </c>
      <c r="F375" s="1">
        <v>-22.256</v>
      </c>
      <c r="G375" s="1">
        <v>-13.632</v>
      </c>
      <c r="H375" s="1">
        <v>-17.638999999999999</v>
      </c>
      <c r="I375" s="1">
        <v>7.2039999999999997</v>
      </c>
      <c r="J375" s="1">
        <v>1.1719999999999999</v>
      </c>
      <c r="K375" s="1">
        <v>1.724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9</v>
      </c>
      <c r="F376" s="1">
        <v>28.259</v>
      </c>
      <c r="G376" s="1">
        <v>17.317</v>
      </c>
      <c r="H376" s="1">
        <v>-7.6619999999999999</v>
      </c>
      <c r="I376" s="1">
        <v>3.1309999999999998</v>
      </c>
      <c r="J376" s="1">
        <v>0.50900000000000001</v>
      </c>
      <c r="K376" s="1">
        <v>0.749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8</v>
      </c>
      <c r="F377" s="1">
        <v>-28.658000000000001</v>
      </c>
      <c r="G377" s="1">
        <v>-17.556999999999999</v>
      </c>
      <c r="H377" s="1">
        <v>-7.6619999999999999</v>
      </c>
      <c r="I377" s="1">
        <v>3.1309999999999998</v>
      </c>
      <c r="J377" s="1">
        <v>0.50900000000000001</v>
      </c>
      <c r="K377" s="1">
        <v>0.749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11</v>
      </c>
      <c r="F378" s="1">
        <v>-20.617999999999999</v>
      </c>
      <c r="G378" s="1">
        <v>-12.635999999999999</v>
      </c>
      <c r="H378" s="1">
        <v>20.138999999999999</v>
      </c>
      <c r="I378" s="1">
        <v>-7.6859999999999999</v>
      </c>
      <c r="J378" s="1">
        <v>-1.2589999999999999</v>
      </c>
      <c r="K378" s="1">
        <v>-1.8520000000000001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10</v>
      </c>
      <c r="F379" s="1">
        <v>-22.548999999999999</v>
      </c>
      <c r="G379" s="1">
        <v>-13.814</v>
      </c>
      <c r="H379" s="1">
        <v>-18.995999999999999</v>
      </c>
      <c r="I379" s="1">
        <v>7.2560000000000002</v>
      </c>
      <c r="J379" s="1">
        <v>1.1890000000000001</v>
      </c>
      <c r="K379" s="1">
        <v>1.7490000000000001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9</v>
      </c>
      <c r="F380" s="1">
        <v>28.047999999999998</v>
      </c>
      <c r="G380" s="1">
        <v>17.186</v>
      </c>
      <c r="H380" s="1">
        <v>-8.327</v>
      </c>
      <c r="I380" s="1">
        <v>3.1789999999999998</v>
      </c>
      <c r="J380" s="1">
        <v>0.52100000000000002</v>
      </c>
      <c r="K380" s="1">
        <v>0.76600000000000001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8</v>
      </c>
      <c r="F381" s="1">
        <v>-28.869</v>
      </c>
      <c r="G381" s="1">
        <v>-17.687999999999999</v>
      </c>
      <c r="H381" s="1">
        <v>-8.327</v>
      </c>
      <c r="I381" s="1">
        <v>3.1789999999999998</v>
      </c>
      <c r="J381" s="1">
        <v>0.52100000000000002</v>
      </c>
      <c r="K381" s="1">
        <v>0.76600000000000001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11</v>
      </c>
      <c r="F382" s="1">
        <v>-13.569000000000001</v>
      </c>
      <c r="G382" s="1">
        <v>-8.2430000000000003</v>
      </c>
      <c r="H382" s="1">
        <v>6.88</v>
      </c>
      <c r="I382" s="1">
        <v>-3.1040000000000001</v>
      </c>
      <c r="J382" s="1">
        <v>-0.505</v>
      </c>
      <c r="K382" s="1">
        <v>-0.74199999999999999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10</v>
      </c>
      <c r="F383" s="1">
        <v>-11.243</v>
      </c>
      <c r="G383" s="1">
        <v>-6.8280000000000003</v>
      </c>
      <c r="H383" s="1">
        <v>-7.4530000000000003</v>
      </c>
      <c r="I383" s="1">
        <v>3.3650000000000002</v>
      </c>
      <c r="J383" s="1">
        <v>0.54700000000000004</v>
      </c>
      <c r="K383" s="1">
        <v>0.80400000000000005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9</v>
      </c>
      <c r="F384" s="1">
        <v>20.695</v>
      </c>
      <c r="G384" s="1">
        <v>12.57</v>
      </c>
      <c r="H384" s="1">
        <v>-3.7719999999999998</v>
      </c>
      <c r="I384" s="1">
        <v>1.702</v>
      </c>
      <c r="J384" s="1">
        <v>0.27700000000000002</v>
      </c>
      <c r="K384" s="1">
        <v>0.40699999999999997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8</v>
      </c>
      <c r="F385" s="1">
        <v>-19.471</v>
      </c>
      <c r="G385" s="1">
        <v>-11.826000000000001</v>
      </c>
      <c r="H385" s="1">
        <v>-3.7719999999999998</v>
      </c>
      <c r="I385" s="1">
        <v>1.702</v>
      </c>
      <c r="J385" s="1">
        <v>0.27700000000000002</v>
      </c>
      <c r="K385" s="1">
        <v>0.40699999999999997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11</v>
      </c>
      <c r="F386" s="1">
        <v>-13.968999999999999</v>
      </c>
      <c r="G386" s="1">
        <v>-8.5760000000000005</v>
      </c>
      <c r="H386" s="1">
        <v>12.24</v>
      </c>
      <c r="I386" s="1">
        <v>-5.2560000000000002</v>
      </c>
      <c r="J386" s="1">
        <v>-0.87</v>
      </c>
      <c r="K386" s="1">
        <v>-1.2789999999999999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10</v>
      </c>
      <c r="F387" s="1">
        <v>-14.925000000000001</v>
      </c>
      <c r="G387" s="1">
        <v>-9.1259999999999994</v>
      </c>
      <c r="H387" s="1">
        <v>-12.628</v>
      </c>
      <c r="I387" s="1">
        <v>5.423</v>
      </c>
      <c r="J387" s="1">
        <v>0.89700000000000002</v>
      </c>
      <c r="K387" s="1">
        <v>1.32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9</v>
      </c>
      <c r="F388" s="1">
        <v>22.757000000000001</v>
      </c>
      <c r="G388" s="1">
        <v>13.952999999999999</v>
      </c>
      <c r="H388" s="1">
        <v>-6.5439999999999996</v>
      </c>
      <c r="I388" s="1">
        <v>2.81</v>
      </c>
      <c r="J388" s="1">
        <v>0.46500000000000002</v>
      </c>
      <c r="K388" s="1">
        <v>0.68400000000000005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8</v>
      </c>
      <c r="F389" s="1">
        <v>-23.260999999999999</v>
      </c>
      <c r="G389" s="1">
        <v>-14.243</v>
      </c>
      <c r="H389" s="1">
        <v>-6.5439999999999996</v>
      </c>
      <c r="I389" s="1">
        <v>2.81</v>
      </c>
      <c r="J389" s="1">
        <v>0.46500000000000002</v>
      </c>
      <c r="K389" s="1">
        <v>0.68400000000000005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11</v>
      </c>
      <c r="F390" s="1">
        <v>-14.537000000000001</v>
      </c>
      <c r="G390" s="1">
        <v>-8.9169999999999998</v>
      </c>
      <c r="H390" s="1">
        <v>17.353000000000002</v>
      </c>
      <c r="I390" s="1">
        <v>-7.202</v>
      </c>
      <c r="J390" s="1">
        <v>-1.1819999999999999</v>
      </c>
      <c r="K390" s="1">
        <v>-1.7390000000000001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10</v>
      </c>
      <c r="F391" s="1">
        <v>-14.271000000000001</v>
      </c>
      <c r="G391" s="1">
        <v>-8.734</v>
      </c>
      <c r="H391" s="1">
        <v>-18.048999999999999</v>
      </c>
      <c r="I391" s="1">
        <v>7.4889999999999999</v>
      </c>
      <c r="J391" s="1">
        <v>1.2290000000000001</v>
      </c>
      <c r="K391" s="1">
        <v>1.8089999999999999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9</v>
      </c>
      <c r="F392" s="1">
        <v>23.079000000000001</v>
      </c>
      <c r="G392" s="1">
        <v>14.146000000000001</v>
      </c>
      <c r="H392" s="1">
        <v>-9.3160000000000007</v>
      </c>
      <c r="I392" s="1">
        <v>3.8660000000000001</v>
      </c>
      <c r="J392" s="1">
        <v>0.63500000000000001</v>
      </c>
      <c r="K392" s="1">
        <v>0.93400000000000005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8</v>
      </c>
      <c r="F393" s="1">
        <v>-22.939</v>
      </c>
      <c r="G393" s="1">
        <v>-14.05</v>
      </c>
      <c r="H393" s="1">
        <v>-9.3160000000000007</v>
      </c>
      <c r="I393" s="1">
        <v>3.8660000000000001</v>
      </c>
      <c r="J393" s="1">
        <v>0.63500000000000001</v>
      </c>
      <c r="K393" s="1">
        <v>0.93400000000000005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11</v>
      </c>
      <c r="F394" s="1">
        <v>-14.634</v>
      </c>
      <c r="G394" s="1">
        <v>-8.9740000000000002</v>
      </c>
      <c r="H394" s="1">
        <v>21.375</v>
      </c>
      <c r="I394" s="1">
        <v>-8.7270000000000003</v>
      </c>
      <c r="J394" s="1">
        <v>-1.42</v>
      </c>
      <c r="K394" s="1">
        <v>-2.0880000000000001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10</v>
      </c>
      <c r="F395" s="1">
        <v>-14.223000000000001</v>
      </c>
      <c r="G395" s="1">
        <v>-8.7070000000000007</v>
      </c>
      <c r="H395" s="1">
        <v>-22.119</v>
      </c>
      <c r="I395" s="1">
        <v>9.0399999999999991</v>
      </c>
      <c r="J395" s="1">
        <v>1.47</v>
      </c>
      <c r="K395" s="1">
        <v>2.1619999999999999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9</v>
      </c>
      <c r="F396" s="1">
        <v>23.117000000000001</v>
      </c>
      <c r="G396" s="1">
        <v>14.167999999999999</v>
      </c>
      <c r="H396" s="1">
        <v>-11.446</v>
      </c>
      <c r="I396" s="1">
        <v>4.6760000000000002</v>
      </c>
      <c r="J396" s="1">
        <v>0.76</v>
      </c>
      <c r="K396" s="1">
        <v>1.119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8</v>
      </c>
      <c r="F397" s="1">
        <v>-22.901</v>
      </c>
      <c r="G397" s="1">
        <v>-14.028</v>
      </c>
      <c r="H397" s="1">
        <v>-11.446</v>
      </c>
      <c r="I397" s="1">
        <v>4.6760000000000002</v>
      </c>
      <c r="J397" s="1">
        <v>0.76</v>
      </c>
      <c r="K397" s="1">
        <v>1.119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11</v>
      </c>
      <c r="F398" s="1">
        <v>-15.504</v>
      </c>
      <c r="G398" s="1">
        <v>-9.5030000000000001</v>
      </c>
      <c r="H398" s="1">
        <v>23.062999999999999</v>
      </c>
      <c r="I398" s="1">
        <v>-8.8070000000000004</v>
      </c>
      <c r="J398" s="1">
        <v>-1.4419999999999999</v>
      </c>
      <c r="K398" s="1">
        <v>-2.1219999999999999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10</v>
      </c>
      <c r="F399" s="1">
        <v>-13.25</v>
      </c>
      <c r="G399" s="1">
        <v>-8.1150000000000002</v>
      </c>
      <c r="H399" s="1">
        <v>-24.212</v>
      </c>
      <c r="I399" s="1">
        <v>9.24</v>
      </c>
      <c r="J399" s="1">
        <v>1.5129999999999999</v>
      </c>
      <c r="K399" s="1">
        <v>2.226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9</v>
      </c>
      <c r="F400" s="1">
        <v>23.602</v>
      </c>
      <c r="G400" s="1">
        <v>14.462999999999999</v>
      </c>
      <c r="H400" s="1">
        <v>-12.441000000000001</v>
      </c>
      <c r="I400" s="1">
        <v>4.7489999999999997</v>
      </c>
      <c r="J400" s="1">
        <v>0.77800000000000002</v>
      </c>
      <c r="K400" s="1">
        <v>1.1439999999999999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8</v>
      </c>
      <c r="F401" s="1">
        <v>-22.416</v>
      </c>
      <c r="G401" s="1">
        <v>-13.733000000000001</v>
      </c>
      <c r="H401" s="1">
        <v>-12.441000000000001</v>
      </c>
      <c r="I401" s="1">
        <v>4.7489999999999997</v>
      </c>
      <c r="J401" s="1">
        <v>0.77800000000000002</v>
      </c>
      <c r="K401" s="1">
        <v>1.1439999999999999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11</v>
      </c>
      <c r="F402" s="1">
        <v>-17.864999999999998</v>
      </c>
      <c r="G402" s="1">
        <v>-12.914999999999999</v>
      </c>
      <c r="H402" s="1">
        <v>38.064</v>
      </c>
      <c r="I402" s="1">
        <v>-25.533999999999999</v>
      </c>
      <c r="J402" s="1">
        <v>-4.1609999999999996</v>
      </c>
      <c r="K402" s="1">
        <v>-6.1219999999999999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10</v>
      </c>
      <c r="F403" s="1">
        <v>-13.305999999999999</v>
      </c>
      <c r="G403" s="1">
        <v>-9.2560000000000002</v>
      </c>
      <c r="H403" s="1">
        <v>-35.655999999999999</v>
      </c>
      <c r="I403" s="1">
        <v>23.873000000000001</v>
      </c>
      <c r="J403" s="1">
        <v>3.895</v>
      </c>
      <c r="K403" s="1">
        <v>5.73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9</v>
      </c>
      <c r="F404" s="1">
        <v>24.474</v>
      </c>
      <c r="G404" s="1">
        <v>17.492000000000001</v>
      </c>
      <c r="H404" s="1">
        <v>-17.143999999999998</v>
      </c>
      <c r="I404" s="1">
        <v>11.49</v>
      </c>
      <c r="J404" s="1">
        <v>1.873</v>
      </c>
      <c r="K404" s="1">
        <v>2.7559999999999998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8</v>
      </c>
      <c r="F405" s="1">
        <v>-22.353000000000002</v>
      </c>
      <c r="G405" s="1">
        <v>-15.79</v>
      </c>
      <c r="H405" s="1">
        <v>-17.143999999999998</v>
      </c>
      <c r="I405" s="1">
        <v>11.49</v>
      </c>
      <c r="J405" s="1">
        <v>1.873</v>
      </c>
      <c r="K405" s="1">
        <v>2.7559999999999998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11</v>
      </c>
      <c r="F406" s="1">
        <v>-31.135999999999999</v>
      </c>
      <c r="G406" s="1">
        <v>-22.634</v>
      </c>
      <c r="H406" s="1">
        <v>94.918000000000006</v>
      </c>
      <c r="I406" s="1">
        <v>-61.887</v>
      </c>
      <c r="J406" s="1">
        <v>-10.172000000000001</v>
      </c>
      <c r="K406" s="1">
        <v>-14.965999999999999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10</v>
      </c>
      <c r="F407" s="1">
        <v>-22.007000000000001</v>
      </c>
      <c r="G407" s="1">
        <v>-15.507999999999999</v>
      </c>
      <c r="H407" s="1">
        <v>-88.94</v>
      </c>
      <c r="I407" s="1">
        <v>57.966999999999999</v>
      </c>
      <c r="J407" s="1">
        <v>9.5299999999999994</v>
      </c>
      <c r="K407" s="1">
        <v>14.02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9</v>
      </c>
      <c r="F408" s="1">
        <v>41.381999999999998</v>
      </c>
      <c r="G408" s="1">
        <v>29.821999999999999</v>
      </c>
      <c r="H408" s="1">
        <v>-42.758000000000003</v>
      </c>
      <c r="I408" s="1">
        <v>27.873000000000001</v>
      </c>
      <c r="J408" s="1">
        <v>4.5819999999999999</v>
      </c>
      <c r="K408" s="1">
        <v>6.7409999999999997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8</v>
      </c>
      <c r="F409" s="1">
        <v>-37.136000000000003</v>
      </c>
      <c r="G409" s="1">
        <v>-26.507999999999999</v>
      </c>
      <c r="H409" s="1">
        <v>-42.758000000000003</v>
      </c>
      <c r="I409" s="1">
        <v>27.873000000000001</v>
      </c>
      <c r="J409" s="1">
        <v>4.5819999999999999</v>
      </c>
      <c r="K409" s="1">
        <v>6.7409999999999997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11</v>
      </c>
      <c r="F410" s="1">
        <v>-30.100999999999999</v>
      </c>
      <c r="G410" s="1">
        <v>-21.847999999999999</v>
      </c>
      <c r="H410" s="1">
        <v>141.44499999999999</v>
      </c>
      <c r="I410" s="1">
        <v>-90.430999999999997</v>
      </c>
      <c r="J410" s="1">
        <v>-14.725</v>
      </c>
      <c r="K410" s="1">
        <v>-21.664000000000001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10</v>
      </c>
      <c r="F411" s="1">
        <v>-22.928000000000001</v>
      </c>
      <c r="G411" s="1">
        <v>-16.216000000000001</v>
      </c>
      <c r="H411" s="1">
        <v>-131.262</v>
      </c>
      <c r="I411" s="1">
        <v>83.944000000000003</v>
      </c>
      <c r="J411" s="1">
        <v>13.67</v>
      </c>
      <c r="K411" s="1">
        <v>20.111000000000001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9</v>
      </c>
      <c r="F412" s="1">
        <v>40.927</v>
      </c>
      <c r="G412" s="1">
        <v>29.475000000000001</v>
      </c>
      <c r="H412" s="1">
        <v>-63.42</v>
      </c>
      <c r="I412" s="1">
        <v>40.552</v>
      </c>
      <c r="J412" s="1">
        <v>6.6040000000000001</v>
      </c>
      <c r="K412" s="1">
        <v>9.7149999999999999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8</v>
      </c>
      <c r="F413" s="1">
        <v>-37.591000000000001</v>
      </c>
      <c r="G413" s="1">
        <v>-26.855</v>
      </c>
      <c r="H413" s="1">
        <v>-63.42</v>
      </c>
      <c r="I413" s="1">
        <v>40.552</v>
      </c>
      <c r="J413" s="1">
        <v>6.6040000000000001</v>
      </c>
      <c r="K413" s="1">
        <v>9.7149999999999999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11</v>
      </c>
      <c r="F414" s="1">
        <v>-28.928999999999998</v>
      </c>
      <c r="G414" s="1">
        <v>-20.983000000000001</v>
      </c>
      <c r="H414" s="1">
        <v>176.066</v>
      </c>
      <c r="I414" s="1">
        <v>-111.37</v>
      </c>
      <c r="J414" s="1">
        <v>-17.957999999999998</v>
      </c>
      <c r="K414" s="1">
        <v>-26.419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10</v>
      </c>
      <c r="F415" s="1">
        <v>-24.47</v>
      </c>
      <c r="G415" s="1">
        <v>-17.344000000000001</v>
      </c>
      <c r="H415" s="1">
        <v>-163.99600000000001</v>
      </c>
      <c r="I415" s="1">
        <v>103.596</v>
      </c>
      <c r="J415" s="1">
        <v>16.718</v>
      </c>
      <c r="K415" s="1">
        <v>24.596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9</v>
      </c>
      <c r="F416" s="1">
        <v>40.295999999999999</v>
      </c>
      <c r="G416" s="1">
        <v>29.010999999999999</v>
      </c>
      <c r="H416" s="1">
        <v>-79.084000000000003</v>
      </c>
      <c r="I416" s="1">
        <v>49.991999999999997</v>
      </c>
      <c r="J416" s="1">
        <v>8.0640000000000001</v>
      </c>
      <c r="K416" s="1">
        <v>11.864000000000001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8</v>
      </c>
      <c r="F417" s="1">
        <v>-38.222000000000001</v>
      </c>
      <c r="G417" s="1">
        <v>-27.318999999999999</v>
      </c>
      <c r="H417" s="1">
        <v>-79.084000000000003</v>
      </c>
      <c r="I417" s="1">
        <v>49.991999999999997</v>
      </c>
      <c r="J417" s="1">
        <v>8.0640000000000001</v>
      </c>
      <c r="K417" s="1">
        <v>11.864000000000001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11</v>
      </c>
      <c r="F418" s="1">
        <v>-25.757999999999999</v>
      </c>
      <c r="G418" s="1">
        <v>-18.649000000000001</v>
      </c>
      <c r="H418" s="1">
        <v>188.72900000000001</v>
      </c>
      <c r="I418" s="1">
        <v>-112.98399999999999</v>
      </c>
      <c r="J418" s="1">
        <v>-18.484999999999999</v>
      </c>
      <c r="K418" s="1">
        <v>-27.196000000000002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10</v>
      </c>
      <c r="F419" s="1">
        <v>-27.073</v>
      </c>
      <c r="G419" s="1">
        <v>-19.266999999999999</v>
      </c>
      <c r="H419" s="1">
        <v>-171.13300000000001</v>
      </c>
      <c r="I419" s="1">
        <v>102.574</v>
      </c>
      <c r="J419" s="1">
        <v>16.777999999999999</v>
      </c>
      <c r="K419" s="1">
        <v>24.684000000000001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9</v>
      </c>
      <c r="F420" s="1">
        <v>38.953000000000003</v>
      </c>
      <c r="G420" s="1">
        <v>28.021000000000001</v>
      </c>
      <c r="H420" s="1">
        <v>-83.688999999999993</v>
      </c>
      <c r="I420" s="1">
        <v>50.13</v>
      </c>
      <c r="J420" s="1">
        <v>8.2010000000000005</v>
      </c>
      <c r="K420" s="1">
        <v>12.065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8</v>
      </c>
      <c r="F421" s="1">
        <v>-39.564999999999998</v>
      </c>
      <c r="G421" s="1">
        <v>-28.309000000000001</v>
      </c>
      <c r="H421" s="1">
        <v>-83.688999999999993</v>
      </c>
      <c r="I421" s="1">
        <v>50.13</v>
      </c>
      <c r="J421" s="1">
        <v>8.2010000000000005</v>
      </c>
      <c r="K421" s="1">
        <v>12.065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11</v>
      </c>
      <c r="F422" s="1">
        <v>-6.8819999999999997</v>
      </c>
      <c r="G422" s="1">
        <v>-5.0259999999999998</v>
      </c>
      <c r="H422" s="1">
        <v>32.899000000000001</v>
      </c>
      <c r="I422" s="1">
        <v>-22.251000000000001</v>
      </c>
      <c r="J422" s="1">
        <v>-3.6</v>
      </c>
      <c r="K422" s="1">
        <v>-5.2969999999999997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10</v>
      </c>
      <c r="F423" s="1">
        <v>-18.033000000000001</v>
      </c>
      <c r="G423" s="1">
        <v>-12.664999999999999</v>
      </c>
      <c r="H423" s="1">
        <v>-35.936999999999998</v>
      </c>
      <c r="I423" s="1">
        <v>24.315000000000001</v>
      </c>
      <c r="J423" s="1">
        <v>3.9340000000000002</v>
      </c>
      <c r="K423" s="1">
        <v>5.7880000000000003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9</v>
      </c>
      <c r="F424" s="1">
        <v>17.756</v>
      </c>
      <c r="G424" s="1">
        <v>12.696</v>
      </c>
      <c r="H424" s="1">
        <v>-18.114999999999998</v>
      </c>
      <c r="I424" s="1">
        <v>12.254</v>
      </c>
      <c r="J424" s="1">
        <v>1.9830000000000001</v>
      </c>
      <c r="K424" s="1">
        <v>2.9169999999999998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8</v>
      </c>
      <c r="F425" s="1">
        <v>-23.626000000000001</v>
      </c>
      <c r="G425" s="1">
        <v>-16.716000000000001</v>
      </c>
      <c r="H425" s="1">
        <v>-18.114999999999998</v>
      </c>
      <c r="I425" s="1">
        <v>12.254</v>
      </c>
      <c r="J425" s="1">
        <v>1.9830000000000001</v>
      </c>
      <c r="K425" s="1">
        <v>2.9169999999999998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11</v>
      </c>
      <c r="F426" s="1">
        <v>-10.722</v>
      </c>
      <c r="G426" s="1">
        <v>-8.0139999999999993</v>
      </c>
      <c r="H426" s="1">
        <v>87.204999999999998</v>
      </c>
      <c r="I426" s="1">
        <v>-57.003</v>
      </c>
      <c r="J426" s="1">
        <v>-9.359</v>
      </c>
      <c r="K426" s="1">
        <v>-13.769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10</v>
      </c>
      <c r="F427" s="1">
        <v>-31.536000000000001</v>
      </c>
      <c r="G427" s="1">
        <v>-22.277000000000001</v>
      </c>
      <c r="H427" s="1">
        <v>-94.058000000000007</v>
      </c>
      <c r="I427" s="1">
        <v>61.481999999999999</v>
      </c>
      <c r="J427" s="1">
        <v>10.093999999999999</v>
      </c>
      <c r="K427" s="1">
        <v>14.851000000000001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9</v>
      </c>
      <c r="F428" s="1">
        <v>29.216000000000001</v>
      </c>
      <c r="G428" s="1">
        <v>21.137</v>
      </c>
      <c r="H428" s="1">
        <v>-47.701000000000001</v>
      </c>
      <c r="I428" s="1">
        <v>31.18</v>
      </c>
      <c r="J428" s="1">
        <v>5.1189999999999998</v>
      </c>
      <c r="K428" s="1">
        <v>7.532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8</v>
      </c>
      <c r="F429" s="1">
        <v>-40.171999999999997</v>
      </c>
      <c r="G429" s="1">
        <v>-28.643000000000001</v>
      </c>
      <c r="H429" s="1">
        <v>-47.701000000000001</v>
      </c>
      <c r="I429" s="1">
        <v>31.18</v>
      </c>
      <c r="J429" s="1">
        <v>5.1189999999999998</v>
      </c>
      <c r="K429" s="1">
        <v>7.532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11</v>
      </c>
      <c r="F430" s="1">
        <v>-12.56</v>
      </c>
      <c r="G430" s="1">
        <v>-9.2650000000000006</v>
      </c>
      <c r="H430" s="1">
        <v>135.24</v>
      </c>
      <c r="I430" s="1">
        <v>-86.536000000000001</v>
      </c>
      <c r="J430" s="1">
        <v>-14.079000000000001</v>
      </c>
      <c r="K430" s="1">
        <v>-20.713000000000001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10</v>
      </c>
      <c r="F431" s="1">
        <v>-29.632000000000001</v>
      </c>
      <c r="G431" s="1">
        <v>-20.986000000000001</v>
      </c>
      <c r="H431" s="1">
        <v>-146.30500000000001</v>
      </c>
      <c r="I431" s="1">
        <v>93.584000000000003</v>
      </c>
      <c r="J431" s="1">
        <v>15.227</v>
      </c>
      <c r="K431" s="1">
        <v>22.402000000000001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9</v>
      </c>
      <c r="F432" s="1">
        <v>30.201000000000001</v>
      </c>
      <c r="G432" s="1">
        <v>21.806000000000001</v>
      </c>
      <c r="H432" s="1">
        <v>-74.090999999999994</v>
      </c>
      <c r="I432" s="1">
        <v>47.4</v>
      </c>
      <c r="J432" s="1">
        <v>7.7119999999999997</v>
      </c>
      <c r="K432" s="1">
        <v>11.346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8</v>
      </c>
      <c r="F433" s="1">
        <v>-39.186999999999998</v>
      </c>
      <c r="G433" s="1">
        <v>-27.974</v>
      </c>
      <c r="H433" s="1">
        <v>-74.090999999999994</v>
      </c>
      <c r="I433" s="1">
        <v>47.4</v>
      </c>
      <c r="J433" s="1">
        <v>7.7119999999999997</v>
      </c>
      <c r="K433" s="1">
        <v>11.346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11</v>
      </c>
      <c r="F434" s="1">
        <v>-14.63</v>
      </c>
      <c r="G434" s="1">
        <v>-10.727</v>
      </c>
      <c r="H434" s="1">
        <v>173.97300000000001</v>
      </c>
      <c r="I434" s="1">
        <v>-109.875</v>
      </c>
      <c r="J434" s="1">
        <v>-17.712</v>
      </c>
      <c r="K434" s="1">
        <v>-26.059000000000001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10</v>
      </c>
      <c r="F435" s="1">
        <v>-27.805</v>
      </c>
      <c r="G435" s="1">
        <v>-19.698</v>
      </c>
      <c r="H435" s="1">
        <v>-186.77099999999999</v>
      </c>
      <c r="I435" s="1">
        <v>118.10899999999999</v>
      </c>
      <c r="J435" s="1">
        <v>19.027999999999999</v>
      </c>
      <c r="K435" s="1">
        <v>27.994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9</v>
      </c>
      <c r="F436" s="1">
        <v>31.227</v>
      </c>
      <c r="G436" s="1">
        <v>22.529</v>
      </c>
      <c r="H436" s="1">
        <v>-94.933000000000007</v>
      </c>
      <c r="I436" s="1">
        <v>59.996000000000002</v>
      </c>
      <c r="J436" s="1">
        <v>9.6679999999999993</v>
      </c>
      <c r="K436" s="1">
        <v>14.224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8</v>
      </c>
      <c r="F437" s="1">
        <v>-38.161000000000001</v>
      </c>
      <c r="G437" s="1">
        <v>-27.251000000000001</v>
      </c>
      <c r="H437" s="1">
        <v>-94.933000000000007</v>
      </c>
      <c r="I437" s="1">
        <v>59.996000000000002</v>
      </c>
      <c r="J437" s="1">
        <v>9.6679999999999993</v>
      </c>
      <c r="K437" s="1">
        <v>14.224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11</v>
      </c>
      <c r="F438" s="1">
        <v>-18.968</v>
      </c>
      <c r="G438" s="1">
        <v>-13.778</v>
      </c>
      <c r="H438" s="1">
        <v>185.06399999999999</v>
      </c>
      <c r="I438" s="1">
        <v>-110.777</v>
      </c>
      <c r="J438" s="1">
        <v>-18.111000000000001</v>
      </c>
      <c r="K438" s="1">
        <v>-26.646000000000001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10</v>
      </c>
      <c r="F439" s="1">
        <v>-23.251000000000001</v>
      </c>
      <c r="G439" s="1">
        <v>-16.495999999999999</v>
      </c>
      <c r="H439" s="1">
        <v>-203.17599999999999</v>
      </c>
      <c r="I439" s="1">
        <v>121.509</v>
      </c>
      <c r="J439" s="1">
        <v>19.870999999999999</v>
      </c>
      <c r="K439" s="1">
        <v>29.234999999999999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9</v>
      </c>
      <c r="F440" s="1">
        <v>33.567</v>
      </c>
      <c r="G440" s="1">
        <v>24.175000000000001</v>
      </c>
      <c r="H440" s="1">
        <v>-102.16800000000001</v>
      </c>
      <c r="I440" s="1">
        <v>61.128</v>
      </c>
      <c r="J440" s="1">
        <v>9.9960000000000004</v>
      </c>
      <c r="K440" s="1">
        <v>14.706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8</v>
      </c>
      <c r="F441" s="1">
        <v>-35.820999999999998</v>
      </c>
      <c r="G441" s="1">
        <v>-25.605</v>
      </c>
      <c r="H441" s="1">
        <v>-102.16800000000001</v>
      </c>
      <c r="I441" s="1">
        <v>61.128</v>
      </c>
      <c r="J441" s="1">
        <v>9.9960000000000004</v>
      </c>
      <c r="K441" s="1">
        <v>14.706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11</v>
      </c>
      <c r="F442" s="1">
        <v>-35.186999999999998</v>
      </c>
      <c r="G442" s="1">
        <v>-22.001999999999999</v>
      </c>
      <c r="H442" s="1">
        <v>-3.0339999999999998</v>
      </c>
      <c r="I442" s="1">
        <v>14.859</v>
      </c>
      <c r="J442" s="1">
        <v>-2.1739999999999999</v>
      </c>
      <c r="K442" s="1">
        <v>-3.198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10</v>
      </c>
      <c r="F443" s="1">
        <v>-47.679000000000002</v>
      </c>
      <c r="G443" s="1">
        <v>-29.472999999999999</v>
      </c>
      <c r="H443" s="1">
        <v>3.7240000000000002</v>
      </c>
      <c r="I443" s="1">
        <v>-18.125</v>
      </c>
      <c r="J443" s="1">
        <v>2.6520000000000001</v>
      </c>
      <c r="K443" s="1">
        <v>3.9020000000000001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9</v>
      </c>
      <c r="F444" s="1">
        <v>68.884</v>
      </c>
      <c r="G444" s="1">
        <v>42.94</v>
      </c>
      <c r="H444" s="1">
        <v>1.571</v>
      </c>
      <c r="I444" s="1">
        <v>-7.6710000000000003</v>
      </c>
      <c r="J444" s="1">
        <v>1.1220000000000001</v>
      </c>
      <c r="K444" s="1">
        <v>1.651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8</v>
      </c>
      <c r="F445" s="1">
        <v>-74.692999999999998</v>
      </c>
      <c r="G445" s="1">
        <v>-46.414000000000001</v>
      </c>
      <c r="H445" s="1">
        <v>1.571</v>
      </c>
      <c r="I445" s="1">
        <v>-7.6710000000000003</v>
      </c>
      <c r="J445" s="1">
        <v>1.1220000000000001</v>
      </c>
      <c r="K445" s="1">
        <v>1.651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11</v>
      </c>
      <c r="F446" s="1">
        <v>-63.37</v>
      </c>
      <c r="G446" s="1">
        <v>-39.506999999999998</v>
      </c>
      <c r="H446" s="1">
        <v>-7.3869999999999996</v>
      </c>
      <c r="I446" s="1">
        <v>37.710999999999999</v>
      </c>
      <c r="J446" s="1">
        <v>-5.4560000000000004</v>
      </c>
      <c r="K446" s="1">
        <v>-8.0269999999999992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10</v>
      </c>
      <c r="F447" s="1">
        <v>-71.366</v>
      </c>
      <c r="G447" s="1">
        <v>-44.176000000000002</v>
      </c>
      <c r="H447" s="1">
        <v>8.9149999999999991</v>
      </c>
      <c r="I447" s="1">
        <v>-45.481000000000002</v>
      </c>
      <c r="J447" s="1">
        <v>6.5810000000000004</v>
      </c>
      <c r="K447" s="1">
        <v>9.6809999999999992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9</v>
      </c>
      <c r="F448" s="1">
        <v>112.004</v>
      </c>
      <c r="G448" s="1">
        <v>69.563000000000002</v>
      </c>
      <c r="H448" s="1">
        <v>3.7909999999999999</v>
      </c>
      <c r="I448" s="1">
        <v>-19.347000000000001</v>
      </c>
      <c r="J448" s="1">
        <v>2.7989999999999999</v>
      </c>
      <c r="K448" s="1">
        <v>4.1180000000000003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8</v>
      </c>
      <c r="F449" s="1">
        <v>-115.724</v>
      </c>
      <c r="G449" s="1">
        <v>-71.734999999999999</v>
      </c>
      <c r="H449" s="1">
        <v>3.7909999999999999</v>
      </c>
      <c r="I449" s="1">
        <v>-19.347000000000001</v>
      </c>
      <c r="J449" s="1">
        <v>2.7989999999999999</v>
      </c>
      <c r="K449" s="1">
        <v>4.1180000000000003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11</v>
      </c>
      <c r="F450" s="1">
        <v>-60.363</v>
      </c>
      <c r="G450" s="1">
        <v>-37.584000000000003</v>
      </c>
      <c r="H450" s="1">
        <v>-11.413</v>
      </c>
      <c r="I450" s="1">
        <v>55.026000000000003</v>
      </c>
      <c r="J450" s="1">
        <v>-7.7720000000000002</v>
      </c>
      <c r="K450" s="1">
        <v>-11.435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10</v>
      </c>
      <c r="F451" s="1">
        <v>-74.549000000000007</v>
      </c>
      <c r="G451" s="1">
        <v>-46.140999999999998</v>
      </c>
      <c r="H451" s="1">
        <v>13.887</v>
      </c>
      <c r="I451" s="1">
        <v>-66.846000000000004</v>
      </c>
      <c r="J451" s="1">
        <v>9.4380000000000006</v>
      </c>
      <c r="K451" s="1">
        <v>13.885999999999999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9</v>
      </c>
      <c r="F452" s="1">
        <v>110.565</v>
      </c>
      <c r="G452" s="1">
        <v>68.659000000000006</v>
      </c>
      <c r="H452" s="1">
        <v>5.8840000000000003</v>
      </c>
      <c r="I452" s="1">
        <v>-28.341999999999999</v>
      </c>
      <c r="J452" s="1">
        <v>4.0030000000000001</v>
      </c>
      <c r="K452" s="1">
        <v>5.8890000000000002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8</v>
      </c>
      <c r="F453" s="1">
        <v>-117.163</v>
      </c>
      <c r="G453" s="1">
        <v>-72.638999999999996</v>
      </c>
      <c r="H453" s="1">
        <v>5.8840000000000003</v>
      </c>
      <c r="I453" s="1">
        <v>-28.341999999999999</v>
      </c>
      <c r="J453" s="1">
        <v>4.0030000000000001</v>
      </c>
      <c r="K453" s="1">
        <v>5.8890000000000002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11</v>
      </c>
      <c r="F454" s="1">
        <v>-56.061999999999998</v>
      </c>
      <c r="G454" s="1">
        <v>-34.982999999999997</v>
      </c>
      <c r="H454" s="1">
        <v>-15.074</v>
      </c>
      <c r="I454" s="1">
        <v>69.284999999999997</v>
      </c>
      <c r="J454" s="1">
        <v>-9.5760000000000005</v>
      </c>
      <c r="K454" s="1">
        <v>-14.087999999999999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10</v>
      </c>
      <c r="F455" s="1">
        <v>-78.884</v>
      </c>
      <c r="G455" s="1">
        <v>-48.883000000000003</v>
      </c>
      <c r="H455" s="1">
        <v>18.154</v>
      </c>
      <c r="I455" s="1">
        <v>-83.671999999999997</v>
      </c>
      <c r="J455" s="1">
        <v>11.569000000000001</v>
      </c>
      <c r="K455" s="1">
        <v>17.021000000000001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9</v>
      </c>
      <c r="F456" s="1">
        <v>108.556</v>
      </c>
      <c r="G456" s="1">
        <v>67.415999999999997</v>
      </c>
      <c r="H456" s="1">
        <v>7.7270000000000003</v>
      </c>
      <c r="I456" s="1">
        <v>-35.572000000000003</v>
      </c>
      <c r="J456" s="1">
        <v>4.9169999999999998</v>
      </c>
      <c r="K456" s="1">
        <v>7.2350000000000003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8</v>
      </c>
      <c r="F457" s="1">
        <v>-119.172</v>
      </c>
      <c r="G457" s="1">
        <v>-73.882000000000005</v>
      </c>
      <c r="H457" s="1">
        <v>7.7270000000000003</v>
      </c>
      <c r="I457" s="1">
        <v>-35.572000000000003</v>
      </c>
      <c r="J457" s="1">
        <v>4.9169999999999998</v>
      </c>
      <c r="K457" s="1">
        <v>7.2350000000000003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11</v>
      </c>
      <c r="F458" s="1">
        <v>-35.006</v>
      </c>
      <c r="G458" s="1">
        <v>-22.422000000000001</v>
      </c>
      <c r="H458" s="1">
        <v>-16.745000000000001</v>
      </c>
      <c r="I458" s="1">
        <v>70.152000000000001</v>
      </c>
      <c r="J458" s="1">
        <v>-9.4019999999999992</v>
      </c>
      <c r="K458" s="1">
        <v>-13.833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10</v>
      </c>
      <c r="F459" s="1">
        <v>-57.762</v>
      </c>
      <c r="G459" s="1">
        <v>-37.392000000000003</v>
      </c>
      <c r="H459" s="1">
        <v>21.157</v>
      </c>
      <c r="I459" s="1">
        <v>-88.32</v>
      </c>
      <c r="J459" s="1">
        <v>11.824</v>
      </c>
      <c r="K459" s="1">
        <v>17.395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9</v>
      </c>
      <c r="F460" s="1">
        <v>72.064999999999998</v>
      </c>
      <c r="G460" s="1">
        <v>46.463000000000001</v>
      </c>
      <c r="H460" s="1">
        <v>8.8140000000000001</v>
      </c>
      <c r="I460" s="1">
        <v>-36.853999999999999</v>
      </c>
      <c r="J460" s="1">
        <v>4.9359999999999999</v>
      </c>
      <c r="K460" s="1">
        <v>7.2619999999999996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8</v>
      </c>
      <c r="F461" s="1">
        <v>-82.649000000000001</v>
      </c>
      <c r="G461" s="1">
        <v>-53.426000000000002</v>
      </c>
      <c r="H461" s="1">
        <v>8.8140000000000001</v>
      </c>
      <c r="I461" s="1">
        <v>-36.853999999999999</v>
      </c>
      <c r="J461" s="1">
        <v>4.9359999999999999</v>
      </c>
      <c r="K461" s="1">
        <v>7.2619999999999996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11</v>
      </c>
      <c r="F462" s="1">
        <v>-30.788</v>
      </c>
      <c r="G462" s="1">
        <v>-19.114999999999998</v>
      </c>
      <c r="H462" s="1">
        <v>-4.641</v>
      </c>
      <c r="I462" s="1">
        <v>22.242999999999999</v>
      </c>
      <c r="J462" s="1">
        <v>-3.254</v>
      </c>
      <c r="K462" s="1">
        <v>-4.7880000000000003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10</v>
      </c>
      <c r="F463" s="1">
        <v>-37.466000000000001</v>
      </c>
      <c r="G463" s="1">
        <v>-22.741</v>
      </c>
      <c r="H463" s="1">
        <v>4.5449999999999999</v>
      </c>
      <c r="I463" s="1">
        <v>-21.783000000000001</v>
      </c>
      <c r="J463" s="1">
        <v>3.1869999999999998</v>
      </c>
      <c r="K463" s="1">
        <v>4.6879999999999997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9</v>
      </c>
      <c r="F464" s="1">
        <v>50.625999999999998</v>
      </c>
      <c r="G464" s="1">
        <v>31.117999999999999</v>
      </c>
      <c r="H464" s="1">
        <v>2.4169999999999998</v>
      </c>
      <c r="I464" s="1">
        <v>-11.586</v>
      </c>
      <c r="J464" s="1">
        <v>1.6950000000000001</v>
      </c>
      <c r="K464" s="1">
        <v>2.4940000000000002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8</v>
      </c>
      <c r="F465" s="1">
        <v>-54.14</v>
      </c>
      <c r="G465" s="1">
        <v>-33.026000000000003</v>
      </c>
      <c r="H465" s="1">
        <v>2.4169999999999998</v>
      </c>
      <c r="I465" s="1">
        <v>-11.586</v>
      </c>
      <c r="J465" s="1">
        <v>1.6950000000000001</v>
      </c>
      <c r="K465" s="1">
        <v>2.4940000000000002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11</v>
      </c>
      <c r="F466" s="1">
        <v>-39.154000000000003</v>
      </c>
      <c r="G466" s="1">
        <v>-25.47</v>
      </c>
      <c r="H466" s="1">
        <v>-11.113</v>
      </c>
      <c r="I466" s="1">
        <v>56.695999999999998</v>
      </c>
      <c r="J466" s="1">
        <v>-8.2059999999999995</v>
      </c>
      <c r="K466" s="1">
        <v>-12.073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10</v>
      </c>
      <c r="F467" s="1">
        <v>-50.22</v>
      </c>
      <c r="G467" s="1">
        <v>-32.031999999999996</v>
      </c>
      <c r="H467" s="1">
        <v>10.93</v>
      </c>
      <c r="I467" s="1">
        <v>-55.774000000000001</v>
      </c>
      <c r="J467" s="1">
        <v>8.0730000000000004</v>
      </c>
      <c r="K467" s="1">
        <v>11.877000000000001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9</v>
      </c>
      <c r="F468" s="1">
        <v>65.45</v>
      </c>
      <c r="G468" s="1">
        <v>42.41</v>
      </c>
      <c r="H468" s="1">
        <v>5.8010000000000002</v>
      </c>
      <c r="I468" s="1">
        <v>-29.597000000000001</v>
      </c>
      <c r="J468" s="1">
        <v>4.2839999999999998</v>
      </c>
      <c r="K468" s="1">
        <v>6.3019999999999996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8</v>
      </c>
      <c r="F469" s="1">
        <v>-71.274000000000001</v>
      </c>
      <c r="G469" s="1">
        <v>-45.863999999999997</v>
      </c>
      <c r="H469" s="1">
        <v>5.8010000000000002</v>
      </c>
      <c r="I469" s="1">
        <v>-29.597000000000001</v>
      </c>
      <c r="J469" s="1">
        <v>4.2839999999999998</v>
      </c>
      <c r="K469" s="1">
        <v>6.3019999999999996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11</v>
      </c>
      <c r="F470" s="1">
        <v>-40.652999999999999</v>
      </c>
      <c r="G470" s="1">
        <v>-26.434000000000001</v>
      </c>
      <c r="H470" s="1">
        <v>-17.690999999999999</v>
      </c>
      <c r="I470" s="1">
        <v>85.034000000000006</v>
      </c>
      <c r="J470" s="1">
        <v>-12.002000000000001</v>
      </c>
      <c r="K470" s="1">
        <v>-17.657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10</v>
      </c>
      <c r="F471" s="1">
        <v>-48.968000000000004</v>
      </c>
      <c r="G471" s="1">
        <v>-31.276</v>
      </c>
      <c r="H471" s="1">
        <v>17.388000000000002</v>
      </c>
      <c r="I471" s="1">
        <v>-83.606999999999999</v>
      </c>
      <c r="J471" s="1">
        <v>11.801</v>
      </c>
      <c r="K471" s="1">
        <v>17.361999999999998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9</v>
      </c>
      <c r="F472" s="1">
        <v>66.174000000000007</v>
      </c>
      <c r="G472" s="1">
        <v>42.863</v>
      </c>
      <c r="H472" s="1">
        <v>9.2309999999999999</v>
      </c>
      <c r="I472" s="1">
        <v>-44.378999999999998</v>
      </c>
      <c r="J472" s="1">
        <v>6.2640000000000002</v>
      </c>
      <c r="K472" s="1">
        <v>9.2159999999999993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8</v>
      </c>
      <c r="F473" s="1">
        <v>-70.55</v>
      </c>
      <c r="G473" s="1">
        <v>-45.411000000000001</v>
      </c>
      <c r="H473" s="1">
        <v>9.2309999999999999</v>
      </c>
      <c r="I473" s="1">
        <v>-44.378999999999998</v>
      </c>
      <c r="J473" s="1">
        <v>6.2640000000000002</v>
      </c>
      <c r="K473" s="1">
        <v>9.2159999999999993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11</v>
      </c>
      <c r="F474" s="1">
        <v>-43.901000000000003</v>
      </c>
      <c r="G474" s="1">
        <v>-28.308</v>
      </c>
      <c r="H474" s="1">
        <v>-23.254000000000001</v>
      </c>
      <c r="I474" s="1">
        <v>107.23399999999999</v>
      </c>
      <c r="J474" s="1">
        <v>-14.824</v>
      </c>
      <c r="K474" s="1">
        <v>-21.81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10</v>
      </c>
      <c r="F475" s="1">
        <v>-46.61</v>
      </c>
      <c r="G475" s="1">
        <v>-29.902999999999999</v>
      </c>
      <c r="H475" s="1">
        <v>22.934999999999999</v>
      </c>
      <c r="I475" s="1">
        <v>-105.706</v>
      </c>
      <c r="J475" s="1">
        <v>14.611000000000001</v>
      </c>
      <c r="K475" s="1">
        <v>21.495999999999999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9</v>
      </c>
      <c r="F476" s="1">
        <v>67.649000000000001</v>
      </c>
      <c r="G476" s="1">
        <v>43.716999999999999</v>
      </c>
      <c r="H476" s="1">
        <v>12.154999999999999</v>
      </c>
      <c r="I476" s="1">
        <v>-56.036999999999999</v>
      </c>
      <c r="J476" s="1">
        <v>7.7460000000000004</v>
      </c>
      <c r="K476" s="1">
        <v>11.396000000000001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8</v>
      </c>
      <c r="F477" s="1">
        <v>-69.075000000000003</v>
      </c>
      <c r="G477" s="1">
        <v>-44.557000000000002</v>
      </c>
      <c r="H477" s="1">
        <v>12.154999999999999</v>
      </c>
      <c r="I477" s="1">
        <v>-56.036999999999999</v>
      </c>
      <c r="J477" s="1">
        <v>7.7460000000000004</v>
      </c>
      <c r="K477" s="1">
        <v>11.396000000000001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11</v>
      </c>
      <c r="F478" s="1">
        <v>-42.07</v>
      </c>
      <c r="G478" s="1">
        <v>-27.445</v>
      </c>
      <c r="H478" s="1">
        <v>-28.030999999999999</v>
      </c>
      <c r="I478" s="1">
        <v>116.651</v>
      </c>
      <c r="J478" s="1">
        <v>-15.597</v>
      </c>
      <c r="K478" s="1">
        <v>-22.946000000000002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10</v>
      </c>
      <c r="F479" s="1">
        <v>-46.058</v>
      </c>
      <c r="G479" s="1">
        <v>-29.510999999999999</v>
      </c>
      <c r="H479" s="1">
        <v>27.448</v>
      </c>
      <c r="I479" s="1">
        <v>-114.27500000000001</v>
      </c>
      <c r="J479" s="1">
        <v>15.281000000000001</v>
      </c>
      <c r="K479" s="1">
        <v>22.481999999999999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9</v>
      </c>
      <c r="F480" s="1">
        <v>67.313000000000002</v>
      </c>
      <c r="G480" s="1">
        <v>43.593000000000004</v>
      </c>
      <c r="H480" s="1">
        <v>14.6</v>
      </c>
      <c r="I480" s="1">
        <v>-60.77</v>
      </c>
      <c r="J480" s="1">
        <v>8.1259999999999994</v>
      </c>
      <c r="K480" s="1">
        <v>11.955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8</v>
      </c>
      <c r="F481" s="1">
        <v>-69.411000000000001</v>
      </c>
      <c r="G481" s="1">
        <v>-44.680999999999997</v>
      </c>
      <c r="H481" s="1">
        <v>14.6</v>
      </c>
      <c r="I481" s="1">
        <v>-60.77</v>
      </c>
      <c r="J481" s="1">
        <v>8.1259999999999994</v>
      </c>
      <c r="K481" s="1">
        <v>11.955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11</v>
      </c>
      <c r="F482" s="1">
        <v>-38.216999999999999</v>
      </c>
      <c r="G482" s="1">
        <v>-23.411999999999999</v>
      </c>
      <c r="H482" s="1">
        <v>-4.7649999999999997</v>
      </c>
      <c r="I482" s="1">
        <v>23.305</v>
      </c>
      <c r="J482" s="1">
        <v>-3.411</v>
      </c>
      <c r="K482" s="1">
        <v>-5.0179999999999998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10</v>
      </c>
      <c r="F483" s="1">
        <v>-34.363999999999997</v>
      </c>
      <c r="G483" s="1">
        <v>-20.972999999999999</v>
      </c>
      <c r="H483" s="1">
        <v>4.8380000000000001</v>
      </c>
      <c r="I483" s="1">
        <v>-23.661999999999999</v>
      </c>
      <c r="J483" s="1">
        <v>3.4630000000000001</v>
      </c>
      <c r="K483" s="1">
        <v>5.0949999999999998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9</v>
      </c>
      <c r="F484" s="1">
        <v>56.103000000000002</v>
      </c>
      <c r="G484" s="1">
        <v>34.369999999999997</v>
      </c>
      <c r="H484" s="1">
        <v>2.4009999999999998</v>
      </c>
      <c r="I484" s="1">
        <v>-11.742000000000001</v>
      </c>
      <c r="J484" s="1">
        <v>1.718</v>
      </c>
      <c r="K484" s="1">
        <v>2.528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8</v>
      </c>
      <c r="F485" s="1">
        <v>-54.177</v>
      </c>
      <c r="G485" s="1">
        <v>-33.15</v>
      </c>
      <c r="H485" s="1">
        <v>2.4009999999999998</v>
      </c>
      <c r="I485" s="1">
        <v>-11.742000000000001</v>
      </c>
      <c r="J485" s="1">
        <v>1.718</v>
      </c>
      <c r="K485" s="1">
        <v>2.528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11</v>
      </c>
      <c r="F486" s="1">
        <v>-50.902000000000001</v>
      </c>
      <c r="G486" s="1">
        <v>-32.770000000000003</v>
      </c>
      <c r="H486" s="1">
        <v>-11.28</v>
      </c>
      <c r="I486" s="1">
        <v>57.505000000000003</v>
      </c>
      <c r="J486" s="1">
        <v>-8.3179999999999996</v>
      </c>
      <c r="K486" s="1">
        <v>-12.238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10</v>
      </c>
      <c r="F487" s="1">
        <v>-43.624000000000002</v>
      </c>
      <c r="G487" s="1">
        <v>-28.248000000000001</v>
      </c>
      <c r="H487" s="1">
        <v>11.414</v>
      </c>
      <c r="I487" s="1">
        <v>-58.182000000000002</v>
      </c>
      <c r="J487" s="1">
        <v>8.4160000000000004</v>
      </c>
      <c r="K487" s="1">
        <v>12.382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9</v>
      </c>
      <c r="F488" s="1">
        <v>73.778999999999996</v>
      </c>
      <c r="G488" s="1">
        <v>47.591000000000001</v>
      </c>
      <c r="H488" s="1">
        <v>5.6740000000000004</v>
      </c>
      <c r="I488" s="1">
        <v>-28.922000000000001</v>
      </c>
      <c r="J488" s="1">
        <v>4.1840000000000002</v>
      </c>
      <c r="K488" s="1">
        <v>6.1550000000000002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8</v>
      </c>
      <c r="F489" s="1">
        <v>-70.141000000000005</v>
      </c>
      <c r="G489" s="1">
        <v>-45.329000000000001</v>
      </c>
      <c r="H489" s="1">
        <v>5.6740000000000004</v>
      </c>
      <c r="I489" s="1">
        <v>-28.922000000000001</v>
      </c>
      <c r="J489" s="1">
        <v>4.1840000000000002</v>
      </c>
      <c r="K489" s="1">
        <v>6.1550000000000002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11</v>
      </c>
      <c r="F490" s="1">
        <v>-50.555999999999997</v>
      </c>
      <c r="G490" s="1">
        <v>-32.527000000000001</v>
      </c>
      <c r="H490" s="1">
        <v>-17.375</v>
      </c>
      <c r="I490" s="1">
        <v>83.623000000000005</v>
      </c>
      <c r="J490" s="1">
        <v>-11.807</v>
      </c>
      <c r="K490" s="1">
        <v>-17.370999999999999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10</v>
      </c>
      <c r="F491" s="1">
        <v>-44.143000000000001</v>
      </c>
      <c r="G491" s="1">
        <v>-28.585999999999999</v>
      </c>
      <c r="H491" s="1">
        <v>17.59</v>
      </c>
      <c r="I491" s="1">
        <v>-84.637</v>
      </c>
      <c r="J491" s="1">
        <v>11.95</v>
      </c>
      <c r="K491" s="1">
        <v>17.581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9</v>
      </c>
      <c r="F492" s="1">
        <v>73.563000000000002</v>
      </c>
      <c r="G492" s="1">
        <v>47.445</v>
      </c>
      <c r="H492" s="1">
        <v>8.7409999999999997</v>
      </c>
      <c r="I492" s="1">
        <v>-42.064999999999998</v>
      </c>
      <c r="J492" s="1">
        <v>5.9390000000000001</v>
      </c>
      <c r="K492" s="1">
        <v>8.7379999999999995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8</v>
      </c>
      <c r="F493" s="1">
        <v>-70.356999999999999</v>
      </c>
      <c r="G493" s="1">
        <v>-45.475000000000001</v>
      </c>
      <c r="H493" s="1">
        <v>8.7409999999999997</v>
      </c>
      <c r="I493" s="1">
        <v>-42.064999999999998</v>
      </c>
      <c r="J493" s="1">
        <v>5.9390000000000001</v>
      </c>
      <c r="K493" s="1">
        <v>8.7379999999999995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11</v>
      </c>
      <c r="F494" s="1">
        <v>-49.802999999999997</v>
      </c>
      <c r="G494" s="1">
        <v>-32.087000000000003</v>
      </c>
      <c r="H494" s="1">
        <v>-22.498000000000001</v>
      </c>
      <c r="I494" s="1">
        <v>103.842</v>
      </c>
      <c r="J494" s="1">
        <v>-14.365</v>
      </c>
      <c r="K494" s="1">
        <v>-21.134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10</v>
      </c>
      <c r="F495" s="1">
        <v>-44.932000000000002</v>
      </c>
      <c r="G495" s="1">
        <v>-29.07</v>
      </c>
      <c r="H495" s="1">
        <v>22.706</v>
      </c>
      <c r="I495" s="1">
        <v>-104.85599999999999</v>
      </c>
      <c r="J495" s="1">
        <v>14.507</v>
      </c>
      <c r="K495" s="1">
        <v>21.343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9</v>
      </c>
      <c r="F496" s="1">
        <v>73.177999999999997</v>
      </c>
      <c r="G496" s="1">
        <v>47.213999999999999</v>
      </c>
      <c r="H496" s="1">
        <v>11.301</v>
      </c>
      <c r="I496" s="1">
        <v>-52.173999999999999</v>
      </c>
      <c r="J496" s="1">
        <v>7.218</v>
      </c>
      <c r="K496" s="1">
        <v>10.619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8</v>
      </c>
      <c r="F497" s="1">
        <v>-70.742000000000004</v>
      </c>
      <c r="G497" s="1">
        <v>-45.706000000000003</v>
      </c>
      <c r="H497" s="1">
        <v>11.301</v>
      </c>
      <c r="I497" s="1">
        <v>-52.173999999999999</v>
      </c>
      <c r="J497" s="1">
        <v>7.218</v>
      </c>
      <c r="K497" s="1">
        <v>10.619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11</v>
      </c>
      <c r="F498" s="1">
        <v>-48.701999999999998</v>
      </c>
      <c r="G498" s="1">
        <v>-31.385999999999999</v>
      </c>
      <c r="H498" s="1">
        <v>-26.471</v>
      </c>
      <c r="I498" s="1">
        <v>110.477</v>
      </c>
      <c r="J498" s="1">
        <v>-14.791</v>
      </c>
      <c r="K498" s="1">
        <v>-21.76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10</v>
      </c>
      <c r="F499" s="1">
        <v>-46.527999999999999</v>
      </c>
      <c r="G499" s="1">
        <v>-30.076000000000001</v>
      </c>
      <c r="H499" s="1">
        <v>26.887</v>
      </c>
      <c r="I499" s="1">
        <v>-112.17100000000001</v>
      </c>
      <c r="J499" s="1">
        <v>15.016</v>
      </c>
      <c r="K499" s="1">
        <v>22.091999999999999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9</v>
      </c>
      <c r="F500" s="1">
        <v>72.503</v>
      </c>
      <c r="G500" s="1">
        <v>46.787999999999997</v>
      </c>
      <c r="H500" s="1">
        <v>13.34</v>
      </c>
      <c r="I500" s="1">
        <v>-55.661999999999999</v>
      </c>
      <c r="J500" s="1">
        <v>7.452</v>
      </c>
      <c r="K500" s="1">
        <v>10.962999999999999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8</v>
      </c>
      <c r="F501" s="1">
        <v>-71.417000000000002</v>
      </c>
      <c r="G501" s="1">
        <v>-46.131999999999998</v>
      </c>
      <c r="H501" s="1">
        <v>13.34</v>
      </c>
      <c r="I501" s="1">
        <v>-55.661999999999999</v>
      </c>
      <c r="J501" s="1">
        <v>7.452</v>
      </c>
      <c r="K501" s="1">
        <v>10.962999999999999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11</v>
      </c>
      <c r="F502" s="1">
        <v>-25.853000000000002</v>
      </c>
      <c r="G502" s="1">
        <v>-15.496</v>
      </c>
      <c r="H502" s="1">
        <v>-3.7349999999999999</v>
      </c>
      <c r="I502" s="1">
        <v>17.661999999999999</v>
      </c>
      <c r="J502" s="1">
        <v>-2.5819999999999999</v>
      </c>
      <c r="K502" s="1">
        <v>-3.798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10</v>
      </c>
      <c r="F503" s="1">
        <v>-20.98</v>
      </c>
      <c r="G503" s="1">
        <v>-13.129</v>
      </c>
      <c r="H503" s="1">
        <v>2.9740000000000002</v>
      </c>
      <c r="I503" s="1">
        <v>-14.307</v>
      </c>
      <c r="J503" s="1">
        <v>2.0920000000000001</v>
      </c>
      <c r="K503" s="1">
        <v>3.077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9</v>
      </c>
      <c r="F504" s="1">
        <v>50.98</v>
      </c>
      <c r="G504" s="1">
        <v>31.041</v>
      </c>
      <c r="H504" s="1">
        <v>1.863</v>
      </c>
      <c r="I504" s="1">
        <v>-8.8800000000000008</v>
      </c>
      <c r="J504" s="1">
        <v>1.298</v>
      </c>
      <c r="K504" s="1">
        <v>1.91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8</v>
      </c>
      <c r="F505" s="1">
        <v>-48.271999999999998</v>
      </c>
      <c r="G505" s="1">
        <v>-29.727</v>
      </c>
      <c r="H505" s="1">
        <v>1.863</v>
      </c>
      <c r="I505" s="1">
        <v>-8.8800000000000008</v>
      </c>
      <c r="J505" s="1">
        <v>1.298</v>
      </c>
      <c r="K505" s="1">
        <v>1.91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11</v>
      </c>
      <c r="F506" s="1">
        <v>-27.326000000000001</v>
      </c>
      <c r="G506" s="1">
        <v>-17.798999999999999</v>
      </c>
      <c r="H506" s="1">
        <v>-9.109</v>
      </c>
      <c r="I506" s="1">
        <v>46.53</v>
      </c>
      <c r="J506" s="1">
        <v>-6.7370000000000001</v>
      </c>
      <c r="K506" s="1">
        <v>-9.9120000000000008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10</v>
      </c>
      <c r="F507" s="1">
        <v>-35.167999999999999</v>
      </c>
      <c r="G507" s="1">
        <v>-22.515999999999998</v>
      </c>
      <c r="H507" s="1">
        <v>7.3479999999999999</v>
      </c>
      <c r="I507" s="1">
        <v>-37.567</v>
      </c>
      <c r="J507" s="1">
        <v>5.4390000000000001</v>
      </c>
      <c r="K507" s="1">
        <v>8.0009999999999994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9</v>
      </c>
      <c r="F508" s="1">
        <v>62.585999999999999</v>
      </c>
      <c r="G508" s="1">
        <v>40.503999999999998</v>
      </c>
      <c r="H508" s="1">
        <v>4.5709999999999997</v>
      </c>
      <c r="I508" s="1">
        <v>-23.36</v>
      </c>
      <c r="J508" s="1">
        <v>3.3820000000000001</v>
      </c>
      <c r="K508" s="1">
        <v>4.976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8</v>
      </c>
      <c r="F509" s="1">
        <v>-66.941999999999993</v>
      </c>
      <c r="G509" s="1">
        <v>-43.124000000000002</v>
      </c>
      <c r="H509" s="1">
        <v>4.5709999999999997</v>
      </c>
      <c r="I509" s="1">
        <v>-23.36</v>
      </c>
      <c r="J509" s="1">
        <v>3.3820000000000001</v>
      </c>
      <c r="K509" s="1">
        <v>4.976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11</v>
      </c>
      <c r="F510" s="1">
        <v>-30.603999999999999</v>
      </c>
      <c r="G510" s="1">
        <v>-19.805</v>
      </c>
      <c r="H510" s="1">
        <v>-14.811999999999999</v>
      </c>
      <c r="I510" s="1">
        <v>71.221000000000004</v>
      </c>
      <c r="J510" s="1">
        <v>-10.052</v>
      </c>
      <c r="K510" s="1">
        <v>-14.789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10</v>
      </c>
      <c r="F511" s="1">
        <v>-31.92</v>
      </c>
      <c r="G511" s="1">
        <v>-20.59</v>
      </c>
      <c r="H511" s="1">
        <v>11.757</v>
      </c>
      <c r="I511" s="1">
        <v>-56.654000000000003</v>
      </c>
      <c r="J511" s="1">
        <v>8</v>
      </c>
      <c r="K511" s="1">
        <v>11.77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9</v>
      </c>
      <c r="F512" s="1">
        <v>64.397999999999996</v>
      </c>
      <c r="G512" s="1">
        <v>41.595999999999997</v>
      </c>
      <c r="H512" s="1">
        <v>7.38</v>
      </c>
      <c r="I512" s="1">
        <v>-35.521000000000001</v>
      </c>
      <c r="J512" s="1">
        <v>5.0149999999999997</v>
      </c>
      <c r="K512" s="1">
        <v>7.3780000000000001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8</v>
      </c>
      <c r="F513" s="1">
        <v>-65.13</v>
      </c>
      <c r="G513" s="1">
        <v>-42.031999999999996</v>
      </c>
      <c r="H513" s="1">
        <v>7.38</v>
      </c>
      <c r="I513" s="1">
        <v>-35.521000000000001</v>
      </c>
      <c r="J513" s="1">
        <v>5.0149999999999997</v>
      </c>
      <c r="K513" s="1">
        <v>7.3780000000000001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11</v>
      </c>
      <c r="F514" s="1">
        <v>-34.61</v>
      </c>
      <c r="G514" s="1">
        <v>-22.367000000000001</v>
      </c>
      <c r="H514" s="1">
        <v>-19.858000000000001</v>
      </c>
      <c r="I514" s="1">
        <v>91.317999999999998</v>
      </c>
      <c r="J514" s="1">
        <v>-12.613</v>
      </c>
      <c r="K514" s="1">
        <v>-18.556000000000001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10</v>
      </c>
      <c r="F515" s="1">
        <v>-29.398</v>
      </c>
      <c r="G515" s="1">
        <v>-18.966000000000001</v>
      </c>
      <c r="H515" s="1">
        <v>15.878</v>
      </c>
      <c r="I515" s="1">
        <v>-72.808999999999997</v>
      </c>
      <c r="J515" s="1">
        <v>10.052</v>
      </c>
      <c r="K515" s="1">
        <v>14.789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9</v>
      </c>
      <c r="F516" s="1">
        <v>66.212000000000003</v>
      </c>
      <c r="G516" s="1">
        <v>42.759</v>
      </c>
      <c r="H516" s="1">
        <v>9.9260000000000002</v>
      </c>
      <c r="I516" s="1">
        <v>-45.591000000000001</v>
      </c>
      <c r="J516" s="1">
        <v>6.2960000000000003</v>
      </c>
      <c r="K516" s="1">
        <v>9.2620000000000005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8</v>
      </c>
      <c r="F517" s="1">
        <v>-63.316000000000003</v>
      </c>
      <c r="G517" s="1">
        <v>-40.869</v>
      </c>
      <c r="H517" s="1">
        <v>9.9260000000000002</v>
      </c>
      <c r="I517" s="1">
        <v>-45.591000000000001</v>
      </c>
      <c r="J517" s="1">
        <v>6.2960000000000003</v>
      </c>
      <c r="K517" s="1">
        <v>9.2620000000000005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11</v>
      </c>
      <c r="F518" s="1">
        <v>-41.396999999999998</v>
      </c>
      <c r="G518" s="1">
        <v>-26.745999999999999</v>
      </c>
      <c r="H518" s="1">
        <v>-23.510999999999999</v>
      </c>
      <c r="I518" s="1">
        <v>97.885000000000005</v>
      </c>
      <c r="J518" s="1">
        <v>-13.086</v>
      </c>
      <c r="K518" s="1">
        <v>-19.253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10</v>
      </c>
      <c r="F519" s="1">
        <v>-22.532</v>
      </c>
      <c r="G519" s="1">
        <v>-14.537000000000001</v>
      </c>
      <c r="H519" s="1">
        <v>17.715</v>
      </c>
      <c r="I519" s="1">
        <v>-74.102000000000004</v>
      </c>
      <c r="J519" s="1">
        <v>9.923</v>
      </c>
      <c r="K519" s="1">
        <v>14.599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9</v>
      </c>
      <c r="F520" s="1">
        <v>70.004000000000005</v>
      </c>
      <c r="G520" s="1">
        <v>45.204999999999998</v>
      </c>
      <c r="H520" s="1">
        <v>11.452</v>
      </c>
      <c r="I520" s="1">
        <v>-47.774000000000001</v>
      </c>
      <c r="J520" s="1">
        <v>6.391</v>
      </c>
      <c r="K520" s="1">
        <v>9.4030000000000005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8</v>
      </c>
      <c r="F521" s="1">
        <v>-59.524000000000001</v>
      </c>
      <c r="G521" s="1">
        <v>-38.423000000000002</v>
      </c>
      <c r="H521" s="1">
        <v>11.452</v>
      </c>
      <c r="I521" s="1">
        <v>-47.774000000000001</v>
      </c>
      <c r="J521" s="1">
        <v>6.391</v>
      </c>
      <c r="K521" s="1">
        <v>9.4030000000000005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11</v>
      </c>
      <c r="F522" s="1">
        <v>-47.052</v>
      </c>
      <c r="G522" s="1">
        <v>-27.797999999999998</v>
      </c>
      <c r="H522" s="1">
        <v>-4.0750000000000002</v>
      </c>
      <c r="I522" s="1">
        <v>14.64</v>
      </c>
      <c r="J522" s="1">
        <v>-0.84299999999999997</v>
      </c>
      <c r="K522" s="1">
        <v>-1.2410000000000001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10</v>
      </c>
      <c r="F523" s="1">
        <v>-67.051000000000002</v>
      </c>
      <c r="G523" s="1">
        <v>-39.198</v>
      </c>
      <c r="H523" s="1">
        <v>4.9870000000000001</v>
      </c>
      <c r="I523" s="1">
        <v>-17.738</v>
      </c>
      <c r="J523" s="1">
        <v>1.0189999999999999</v>
      </c>
      <c r="K523" s="1">
        <v>1.4990000000000001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9</v>
      </c>
      <c r="F524" s="1">
        <v>93.884</v>
      </c>
      <c r="G524" s="1">
        <v>55.204999999999998</v>
      </c>
      <c r="H524" s="1">
        <v>2.1070000000000002</v>
      </c>
      <c r="I524" s="1">
        <v>-7.53</v>
      </c>
      <c r="J524" s="1">
        <v>0.433</v>
      </c>
      <c r="K524" s="1">
        <v>0.63700000000000001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8</v>
      </c>
      <c r="F525" s="1">
        <v>-103.185</v>
      </c>
      <c r="G525" s="1">
        <v>-60.508000000000003</v>
      </c>
      <c r="H525" s="1">
        <v>2.1070000000000002</v>
      </c>
      <c r="I525" s="1">
        <v>-7.53</v>
      </c>
      <c r="J525" s="1">
        <v>0.433</v>
      </c>
      <c r="K525" s="1">
        <v>0.63700000000000001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11</v>
      </c>
      <c r="F526" s="1">
        <v>-73.635000000000005</v>
      </c>
      <c r="G526" s="1">
        <v>-43.926000000000002</v>
      </c>
      <c r="H526" s="1">
        <v>-9.5719999999999992</v>
      </c>
      <c r="I526" s="1">
        <v>37.048999999999999</v>
      </c>
      <c r="J526" s="1">
        <v>-2.1890000000000001</v>
      </c>
      <c r="K526" s="1">
        <v>-3.22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10</v>
      </c>
      <c r="F527" s="1">
        <v>-66.567999999999998</v>
      </c>
      <c r="G527" s="1">
        <v>-40.018999999999998</v>
      </c>
      <c r="H527" s="1">
        <v>11.542</v>
      </c>
      <c r="I527" s="1">
        <v>-44.616999999999997</v>
      </c>
      <c r="J527" s="1">
        <v>2.6339999999999999</v>
      </c>
      <c r="K527" s="1">
        <v>3.875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9</v>
      </c>
      <c r="F528" s="1">
        <v>118.47499999999999</v>
      </c>
      <c r="G528" s="1">
        <v>70.891000000000005</v>
      </c>
      <c r="H528" s="1">
        <v>4.91</v>
      </c>
      <c r="I528" s="1">
        <v>-18.992000000000001</v>
      </c>
      <c r="J528" s="1">
        <v>1.1220000000000001</v>
      </c>
      <c r="K528" s="1">
        <v>1.65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8</v>
      </c>
      <c r="F529" s="1">
        <v>-115.187</v>
      </c>
      <c r="G529" s="1">
        <v>-69.073999999999998</v>
      </c>
      <c r="H529" s="1">
        <v>4.91</v>
      </c>
      <c r="I529" s="1">
        <v>-18.992000000000001</v>
      </c>
      <c r="J529" s="1">
        <v>1.1220000000000001</v>
      </c>
      <c r="K529" s="1">
        <v>1.65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11</v>
      </c>
      <c r="F530" s="1">
        <v>-66.84</v>
      </c>
      <c r="G530" s="1">
        <v>-39.97</v>
      </c>
      <c r="H530" s="1">
        <v>-13.981</v>
      </c>
      <c r="I530" s="1">
        <v>53.895000000000003</v>
      </c>
      <c r="J530" s="1">
        <v>-3.218</v>
      </c>
      <c r="K530" s="1">
        <v>-4.734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10</v>
      </c>
      <c r="F531" s="1">
        <v>-71.736000000000004</v>
      </c>
      <c r="G531" s="1">
        <v>-43.064999999999998</v>
      </c>
      <c r="H531" s="1">
        <v>17.027000000000001</v>
      </c>
      <c r="I531" s="1">
        <v>-65.555000000000007</v>
      </c>
      <c r="J531" s="1">
        <v>3.9140000000000001</v>
      </c>
      <c r="K531" s="1">
        <v>5.758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9</v>
      </c>
      <c r="F532" s="1">
        <v>115.69199999999999</v>
      </c>
      <c r="G532" s="1">
        <v>69.263000000000005</v>
      </c>
      <c r="H532" s="1">
        <v>7.2110000000000003</v>
      </c>
      <c r="I532" s="1">
        <v>-27.779</v>
      </c>
      <c r="J532" s="1">
        <v>1.6579999999999999</v>
      </c>
      <c r="K532" s="1">
        <v>2.44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8</v>
      </c>
      <c r="F533" s="1">
        <v>-117.97</v>
      </c>
      <c r="G533" s="1">
        <v>-70.701999999999998</v>
      </c>
      <c r="H533" s="1">
        <v>7.2110000000000003</v>
      </c>
      <c r="I533" s="1">
        <v>-27.779</v>
      </c>
      <c r="J533" s="1">
        <v>1.6579999999999999</v>
      </c>
      <c r="K533" s="1">
        <v>2.44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11</v>
      </c>
      <c r="F534" s="1">
        <v>-63.262</v>
      </c>
      <c r="G534" s="1">
        <v>-37.817999999999998</v>
      </c>
      <c r="H534" s="1">
        <v>-17.754999999999999</v>
      </c>
      <c r="I534" s="1">
        <v>67.694000000000003</v>
      </c>
      <c r="J534" s="1">
        <v>-4.0439999999999996</v>
      </c>
      <c r="K534" s="1">
        <v>-5.9489999999999998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10</v>
      </c>
      <c r="F535" s="1">
        <v>-78.075000000000003</v>
      </c>
      <c r="G535" s="1">
        <v>-46.91</v>
      </c>
      <c r="H535" s="1">
        <v>21.5</v>
      </c>
      <c r="I535" s="1">
        <v>-81.998000000000005</v>
      </c>
      <c r="J535" s="1">
        <v>4.8890000000000002</v>
      </c>
      <c r="K535" s="1">
        <v>7.1929999999999996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9</v>
      </c>
      <c r="F536" s="1">
        <v>113.386</v>
      </c>
      <c r="G536" s="1">
        <v>67.867999999999995</v>
      </c>
      <c r="H536" s="1">
        <v>9.1289999999999996</v>
      </c>
      <c r="I536" s="1">
        <v>-34.811999999999998</v>
      </c>
      <c r="J536" s="1">
        <v>2.0779999999999998</v>
      </c>
      <c r="K536" s="1">
        <v>3.056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8</v>
      </c>
      <c r="F537" s="1">
        <v>-120.276</v>
      </c>
      <c r="G537" s="1">
        <v>-72.096999999999994</v>
      </c>
      <c r="H537" s="1">
        <v>9.1289999999999996</v>
      </c>
      <c r="I537" s="1">
        <v>-34.811999999999998</v>
      </c>
      <c r="J537" s="1">
        <v>2.0779999999999998</v>
      </c>
      <c r="K537" s="1">
        <v>3.056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11</v>
      </c>
      <c r="F538" s="1">
        <v>-51.462000000000003</v>
      </c>
      <c r="G538" s="1">
        <v>-30.817</v>
      </c>
      <c r="H538" s="1">
        <v>-18.317</v>
      </c>
      <c r="I538" s="1">
        <v>67.938000000000002</v>
      </c>
      <c r="J538" s="1">
        <v>-4.165</v>
      </c>
      <c r="K538" s="1">
        <v>-6.1280000000000001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10</v>
      </c>
      <c r="F539" s="1">
        <v>-93.289000000000001</v>
      </c>
      <c r="G539" s="1">
        <v>-55.593000000000004</v>
      </c>
      <c r="H539" s="1">
        <v>23.228000000000002</v>
      </c>
      <c r="I539" s="1">
        <v>-86.01</v>
      </c>
      <c r="J539" s="1">
        <v>5.2779999999999996</v>
      </c>
      <c r="K539" s="1">
        <v>7.766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9</v>
      </c>
      <c r="F540" s="1">
        <v>111.66200000000001</v>
      </c>
      <c r="G540" s="1">
        <v>66.864999999999995</v>
      </c>
      <c r="H540" s="1">
        <v>9.6620000000000008</v>
      </c>
      <c r="I540" s="1">
        <v>-35.802</v>
      </c>
      <c r="J540" s="1">
        <v>2.1960000000000002</v>
      </c>
      <c r="K540" s="1">
        <v>3.2309999999999999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8</v>
      </c>
      <c r="F541" s="1">
        <v>-131.11600000000001</v>
      </c>
      <c r="G541" s="1">
        <v>-78.388999999999996</v>
      </c>
      <c r="H541" s="1">
        <v>9.6620000000000008</v>
      </c>
      <c r="I541" s="1">
        <v>-35.802</v>
      </c>
      <c r="J541" s="1">
        <v>2.1960000000000002</v>
      </c>
      <c r="K541" s="1">
        <v>3.2309999999999999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11</v>
      </c>
      <c r="F542" s="1">
        <v>-65.001000000000005</v>
      </c>
      <c r="G542" s="1">
        <v>-38.140999999999998</v>
      </c>
      <c r="H542" s="1">
        <v>-6.4420000000000002</v>
      </c>
      <c r="I542" s="1">
        <v>23.09</v>
      </c>
      <c r="J542" s="1">
        <v>-1.331</v>
      </c>
      <c r="K542" s="1">
        <v>-1.958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10</v>
      </c>
      <c r="F543" s="1">
        <v>-63.155000000000001</v>
      </c>
      <c r="G543" s="1">
        <v>-37.090000000000003</v>
      </c>
      <c r="H543" s="1">
        <v>6.3239999999999998</v>
      </c>
      <c r="I543" s="1">
        <v>-22.707000000000001</v>
      </c>
      <c r="J543" s="1">
        <v>1.3089999999999999</v>
      </c>
      <c r="K543" s="1">
        <v>1.927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9</v>
      </c>
      <c r="F544" s="1">
        <v>94.402000000000001</v>
      </c>
      <c r="G544" s="1">
        <v>55.421999999999997</v>
      </c>
      <c r="H544" s="1">
        <v>3.1139999999999999</v>
      </c>
      <c r="I544" s="1">
        <v>-11.17</v>
      </c>
      <c r="J544" s="1">
        <v>0.64400000000000002</v>
      </c>
      <c r="K544" s="1">
        <v>0.94699999999999995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8</v>
      </c>
      <c r="F545" s="1">
        <v>-93.501000000000005</v>
      </c>
      <c r="G545" s="1">
        <v>-54.908999999999999</v>
      </c>
      <c r="H545" s="1">
        <v>3.1139999999999999</v>
      </c>
      <c r="I545" s="1">
        <v>-11.17</v>
      </c>
      <c r="J545" s="1">
        <v>0.64400000000000002</v>
      </c>
      <c r="K545" s="1">
        <v>0.94699999999999995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11</v>
      </c>
      <c r="F546" s="1">
        <v>-73.177999999999997</v>
      </c>
      <c r="G546" s="1">
        <v>-43.908000000000001</v>
      </c>
      <c r="H546" s="1">
        <v>-14.651</v>
      </c>
      <c r="I546" s="1">
        <v>56.662999999999997</v>
      </c>
      <c r="J546" s="1">
        <v>-3.3490000000000002</v>
      </c>
      <c r="K546" s="1">
        <v>-4.9269999999999996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10</v>
      </c>
      <c r="F547" s="1">
        <v>-77.275999999999996</v>
      </c>
      <c r="G547" s="1">
        <v>-46.235999999999997</v>
      </c>
      <c r="H547" s="1">
        <v>14.417</v>
      </c>
      <c r="I547" s="1">
        <v>-55.771999999999998</v>
      </c>
      <c r="J547" s="1">
        <v>3.2959999999999998</v>
      </c>
      <c r="K547" s="1">
        <v>4.8499999999999996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9</v>
      </c>
      <c r="F548" s="1">
        <v>110.398</v>
      </c>
      <c r="G548" s="1">
        <v>66.159000000000006</v>
      </c>
      <c r="H548" s="1">
        <v>7.09</v>
      </c>
      <c r="I548" s="1">
        <v>-27.422999999999998</v>
      </c>
      <c r="J548" s="1">
        <v>1.621</v>
      </c>
      <c r="K548" s="1">
        <v>2.3839999999999999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8</v>
      </c>
      <c r="F549" s="1">
        <v>-112.396</v>
      </c>
      <c r="G549" s="1">
        <v>-67.296000000000006</v>
      </c>
      <c r="H549" s="1">
        <v>7.09</v>
      </c>
      <c r="I549" s="1">
        <v>-27.422999999999998</v>
      </c>
      <c r="J549" s="1">
        <v>1.621</v>
      </c>
      <c r="K549" s="1">
        <v>2.3839999999999999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11</v>
      </c>
      <c r="F550" s="1">
        <v>-75.230999999999995</v>
      </c>
      <c r="G550" s="1">
        <v>-45.087000000000003</v>
      </c>
      <c r="H550" s="1">
        <v>-21.338000000000001</v>
      </c>
      <c r="I550" s="1">
        <v>82.147999999999996</v>
      </c>
      <c r="J550" s="1">
        <v>-4.9059999999999997</v>
      </c>
      <c r="K550" s="1">
        <v>-7.218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10</v>
      </c>
      <c r="F551" s="1">
        <v>-76.022000000000006</v>
      </c>
      <c r="G551" s="1">
        <v>-45.534999999999997</v>
      </c>
      <c r="H551" s="1">
        <v>20.945</v>
      </c>
      <c r="I551" s="1">
        <v>-80.653999999999996</v>
      </c>
      <c r="J551" s="1">
        <v>4.8159999999999998</v>
      </c>
      <c r="K551" s="1">
        <v>7.0860000000000003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9</v>
      </c>
      <c r="F552" s="1">
        <v>111.20399999999999</v>
      </c>
      <c r="G552" s="1">
        <v>66.617999999999995</v>
      </c>
      <c r="H552" s="1">
        <v>10.313000000000001</v>
      </c>
      <c r="I552" s="1">
        <v>-39.707999999999998</v>
      </c>
      <c r="J552" s="1">
        <v>2.371</v>
      </c>
      <c r="K552" s="1">
        <v>3.4889999999999999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8</v>
      </c>
      <c r="F553" s="1">
        <v>-111.59</v>
      </c>
      <c r="G553" s="1">
        <v>-66.837000000000003</v>
      </c>
      <c r="H553" s="1">
        <v>10.313000000000001</v>
      </c>
      <c r="I553" s="1">
        <v>-39.707999999999998</v>
      </c>
      <c r="J553" s="1">
        <v>2.371</v>
      </c>
      <c r="K553" s="1">
        <v>3.4889999999999999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11</v>
      </c>
      <c r="F554" s="1">
        <v>-75.527000000000001</v>
      </c>
      <c r="G554" s="1">
        <v>-45.22</v>
      </c>
      <c r="H554" s="1">
        <v>-26.593</v>
      </c>
      <c r="I554" s="1">
        <v>101.491</v>
      </c>
      <c r="J554" s="1">
        <v>-6.048</v>
      </c>
      <c r="K554" s="1">
        <v>-8.8979999999999997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10</v>
      </c>
      <c r="F555" s="1">
        <v>-75.983000000000004</v>
      </c>
      <c r="G555" s="1">
        <v>-45.478000000000002</v>
      </c>
      <c r="H555" s="1">
        <v>26.148</v>
      </c>
      <c r="I555" s="1">
        <v>-99.783000000000001</v>
      </c>
      <c r="J555" s="1">
        <v>5.9489999999999998</v>
      </c>
      <c r="K555" s="1">
        <v>8.7520000000000007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9</v>
      </c>
      <c r="F556" s="1">
        <v>111.286</v>
      </c>
      <c r="G556" s="1">
        <v>66.665000000000006</v>
      </c>
      <c r="H556" s="1">
        <v>12.864000000000001</v>
      </c>
      <c r="I556" s="1">
        <v>-49.091000000000001</v>
      </c>
      <c r="J556" s="1">
        <v>2.9260000000000002</v>
      </c>
      <c r="K556" s="1">
        <v>4.3049999999999997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8</v>
      </c>
      <c r="F557" s="1">
        <v>-111.508</v>
      </c>
      <c r="G557" s="1">
        <v>-66.790000000000006</v>
      </c>
      <c r="H557" s="1">
        <v>12.864000000000001</v>
      </c>
      <c r="I557" s="1">
        <v>-49.091000000000001</v>
      </c>
      <c r="J557" s="1">
        <v>2.9260000000000002</v>
      </c>
      <c r="K557" s="1">
        <v>4.3049999999999997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11</v>
      </c>
      <c r="F558" s="1">
        <v>-82.021000000000001</v>
      </c>
      <c r="G558" s="1">
        <v>-47.533000000000001</v>
      </c>
      <c r="H558" s="1">
        <v>-29.126999999999999</v>
      </c>
      <c r="I558" s="1">
        <v>107.831</v>
      </c>
      <c r="J558" s="1">
        <v>-6.62</v>
      </c>
      <c r="K558" s="1">
        <v>-9.74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10</v>
      </c>
      <c r="F559" s="1">
        <v>-76.480999999999995</v>
      </c>
      <c r="G559" s="1">
        <v>-44.204999999999998</v>
      </c>
      <c r="H559" s="1">
        <v>28.399000000000001</v>
      </c>
      <c r="I559" s="1">
        <v>-105.163</v>
      </c>
      <c r="J559" s="1">
        <v>6.4550000000000001</v>
      </c>
      <c r="K559" s="1">
        <v>9.4969999999999999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9</v>
      </c>
      <c r="F560" s="1">
        <v>117.09399999999999</v>
      </c>
      <c r="G560" s="1">
        <v>67.539000000000001</v>
      </c>
      <c r="H560" s="1">
        <v>14.031000000000001</v>
      </c>
      <c r="I560" s="1">
        <v>-51.95</v>
      </c>
      <c r="J560" s="1">
        <v>3.1890000000000001</v>
      </c>
      <c r="K560" s="1">
        <v>4.6920000000000002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8</v>
      </c>
      <c r="F561" s="1">
        <v>-114.392</v>
      </c>
      <c r="G561" s="1">
        <v>-65.915999999999997</v>
      </c>
      <c r="H561" s="1">
        <v>14.031000000000001</v>
      </c>
      <c r="I561" s="1">
        <v>-51.95</v>
      </c>
      <c r="J561" s="1">
        <v>3.1890000000000001</v>
      </c>
      <c r="K561" s="1">
        <v>4.6920000000000002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11</v>
      </c>
      <c r="F562" s="1">
        <v>-55.747999999999998</v>
      </c>
      <c r="G562" s="1">
        <v>-32.755000000000003</v>
      </c>
      <c r="H562" s="1">
        <v>-6.3979999999999997</v>
      </c>
      <c r="I562" s="1">
        <v>22.62</v>
      </c>
      <c r="J562" s="1">
        <v>-1.296</v>
      </c>
      <c r="K562" s="1">
        <v>-1.907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10</v>
      </c>
      <c r="F563" s="1">
        <v>-53.161999999999999</v>
      </c>
      <c r="G563" s="1">
        <v>-31.094000000000001</v>
      </c>
      <c r="H563" s="1">
        <v>6.5049999999999999</v>
      </c>
      <c r="I563" s="1">
        <v>-23.038</v>
      </c>
      <c r="J563" s="1">
        <v>1.321</v>
      </c>
      <c r="K563" s="1">
        <v>1.9430000000000001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9</v>
      </c>
      <c r="F564" s="1">
        <v>88.813999999999993</v>
      </c>
      <c r="G564" s="1">
        <v>52.119</v>
      </c>
      <c r="H564" s="1">
        <v>3.4870000000000001</v>
      </c>
      <c r="I564" s="1">
        <v>-12.34</v>
      </c>
      <c r="J564" s="1">
        <v>0.70699999999999996</v>
      </c>
      <c r="K564" s="1">
        <v>1.0409999999999999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8</v>
      </c>
      <c r="F565" s="1">
        <v>-87.417000000000002</v>
      </c>
      <c r="G565" s="1">
        <v>-51.222000000000001</v>
      </c>
      <c r="H565" s="1">
        <v>3.4870000000000001</v>
      </c>
      <c r="I565" s="1">
        <v>-12.34</v>
      </c>
      <c r="J565" s="1">
        <v>0.70699999999999996</v>
      </c>
      <c r="K565" s="1">
        <v>1.0409999999999999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11</v>
      </c>
      <c r="F566" s="1">
        <v>-66.459000000000003</v>
      </c>
      <c r="G566" s="1">
        <v>-39.841000000000001</v>
      </c>
      <c r="H566" s="1">
        <v>-14.776999999999999</v>
      </c>
      <c r="I566" s="1">
        <v>57.08</v>
      </c>
      <c r="J566" s="1">
        <v>-3.3679999999999999</v>
      </c>
      <c r="K566" s="1">
        <v>-4.9550000000000001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10</v>
      </c>
      <c r="F567" s="1">
        <v>-61.127000000000002</v>
      </c>
      <c r="G567" s="1">
        <v>-36.518999999999998</v>
      </c>
      <c r="H567" s="1">
        <v>14.946999999999999</v>
      </c>
      <c r="I567" s="1">
        <v>-57.744999999999997</v>
      </c>
      <c r="J567" s="1">
        <v>3.4079999999999999</v>
      </c>
      <c r="K567" s="1">
        <v>5.0140000000000002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9</v>
      </c>
      <c r="F568" s="1">
        <v>105.892</v>
      </c>
      <c r="G568" s="1">
        <v>63.390999999999998</v>
      </c>
      <c r="H568" s="1">
        <v>8.0340000000000007</v>
      </c>
      <c r="I568" s="1">
        <v>-31.033999999999999</v>
      </c>
      <c r="J568" s="1">
        <v>1.831</v>
      </c>
      <c r="K568" s="1">
        <v>2.694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8</v>
      </c>
      <c r="F569" s="1">
        <v>-103.01</v>
      </c>
      <c r="G569" s="1">
        <v>-61.594999999999999</v>
      </c>
      <c r="H569" s="1">
        <v>8.0340000000000007</v>
      </c>
      <c r="I569" s="1">
        <v>-31.033999999999999</v>
      </c>
      <c r="J569" s="1">
        <v>1.831</v>
      </c>
      <c r="K569" s="1">
        <v>2.694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11</v>
      </c>
      <c r="F570" s="1">
        <v>-66.335999999999999</v>
      </c>
      <c r="G570" s="1">
        <v>-39.749000000000002</v>
      </c>
      <c r="H570" s="1">
        <v>-21.943999999999999</v>
      </c>
      <c r="I570" s="1">
        <v>84.444000000000003</v>
      </c>
      <c r="J570" s="1">
        <v>-5.0410000000000004</v>
      </c>
      <c r="K570" s="1">
        <v>-7.4160000000000004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10</v>
      </c>
      <c r="F571" s="1">
        <v>-62.023000000000003</v>
      </c>
      <c r="G571" s="1">
        <v>-37.048000000000002</v>
      </c>
      <c r="H571" s="1">
        <v>22.167999999999999</v>
      </c>
      <c r="I571" s="1">
        <v>-85.302999999999997</v>
      </c>
      <c r="J571" s="1">
        <v>5.093</v>
      </c>
      <c r="K571" s="1">
        <v>7.492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9</v>
      </c>
      <c r="F572" s="1">
        <v>105.617</v>
      </c>
      <c r="G572" s="1">
        <v>63.222999999999999</v>
      </c>
      <c r="H572" s="1">
        <v>11.922000000000001</v>
      </c>
      <c r="I572" s="1">
        <v>-45.878</v>
      </c>
      <c r="J572" s="1">
        <v>2.7389999999999999</v>
      </c>
      <c r="K572" s="1">
        <v>4.0289999999999999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8</v>
      </c>
      <c r="F573" s="1">
        <v>-103.285</v>
      </c>
      <c r="G573" s="1">
        <v>-61.762999999999998</v>
      </c>
      <c r="H573" s="1">
        <v>11.922000000000001</v>
      </c>
      <c r="I573" s="1">
        <v>-45.878</v>
      </c>
      <c r="J573" s="1">
        <v>2.7389999999999999</v>
      </c>
      <c r="K573" s="1">
        <v>4.0289999999999999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11</v>
      </c>
      <c r="F574" s="1">
        <v>-66.108999999999995</v>
      </c>
      <c r="G574" s="1">
        <v>-39.692</v>
      </c>
      <c r="H574" s="1">
        <v>-27.797000000000001</v>
      </c>
      <c r="I574" s="1">
        <v>106.005</v>
      </c>
      <c r="J574" s="1">
        <v>-6.3179999999999996</v>
      </c>
      <c r="K574" s="1">
        <v>-9.2949999999999999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10</v>
      </c>
      <c r="F575" s="1">
        <v>-62.481000000000002</v>
      </c>
      <c r="G575" s="1">
        <v>-37.295000000000002</v>
      </c>
      <c r="H575" s="1">
        <v>27.988</v>
      </c>
      <c r="I575" s="1">
        <v>-106.747</v>
      </c>
      <c r="J575" s="1">
        <v>6.3609999999999998</v>
      </c>
      <c r="K575" s="1">
        <v>9.3580000000000005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9</v>
      </c>
      <c r="F576" s="1">
        <v>105.432</v>
      </c>
      <c r="G576" s="1">
        <v>63.140999999999998</v>
      </c>
      <c r="H576" s="1">
        <v>15.077</v>
      </c>
      <c r="I576" s="1">
        <v>-57.5</v>
      </c>
      <c r="J576" s="1">
        <v>3.427</v>
      </c>
      <c r="K576" s="1">
        <v>5.0410000000000004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8</v>
      </c>
      <c r="F577" s="1">
        <v>-103.47</v>
      </c>
      <c r="G577" s="1">
        <v>-61.844999999999999</v>
      </c>
      <c r="H577" s="1">
        <v>15.077</v>
      </c>
      <c r="I577" s="1">
        <v>-57.5</v>
      </c>
      <c r="J577" s="1">
        <v>3.427</v>
      </c>
      <c r="K577" s="1">
        <v>5.0410000000000004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11</v>
      </c>
      <c r="F578" s="1">
        <v>-66.180000000000007</v>
      </c>
      <c r="G578" s="1">
        <v>-39.317</v>
      </c>
      <c r="H578" s="1">
        <v>-30.434000000000001</v>
      </c>
      <c r="I578" s="1">
        <v>112.636</v>
      </c>
      <c r="J578" s="1">
        <v>-6.9139999999999997</v>
      </c>
      <c r="K578" s="1">
        <v>-10.172000000000001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10</v>
      </c>
      <c r="F579" s="1">
        <v>-64.051000000000002</v>
      </c>
      <c r="G579" s="1">
        <v>-38.398000000000003</v>
      </c>
      <c r="H579" s="1">
        <v>30.76</v>
      </c>
      <c r="I579" s="1">
        <v>-113.833</v>
      </c>
      <c r="J579" s="1">
        <v>6.9880000000000004</v>
      </c>
      <c r="K579" s="1">
        <v>10.281000000000001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9</v>
      </c>
      <c r="F580" s="1">
        <v>105.026</v>
      </c>
      <c r="G580" s="1">
        <v>62.741</v>
      </c>
      <c r="H580" s="1">
        <v>16.539000000000001</v>
      </c>
      <c r="I580" s="1">
        <v>-61.207999999999998</v>
      </c>
      <c r="J580" s="1">
        <v>3.7570000000000001</v>
      </c>
      <c r="K580" s="1">
        <v>5.5279999999999996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8</v>
      </c>
      <c r="F581" s="1">
        <v>-103.876</v>
      </c>
      <c r="G581" s="1">
        <v>-62.244999999999997</v>
      </c>
      <c r="H581" s="1">
        <v>16.539000000000001</v>
      </c>
      <c r="I581" s="1">
        <v>-61.207999999999998</v>
      </c>
      <c r="J581" s="1">
        <v>3.7570000000000001</v>
      </c>
      <c r="K581" s="1">
        <v>5.5279999999999996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11</v>
      </c>
      <c r="F582" s="1">
        <v>-44.972000000000001</v>
      </c>
      <c r="G582" s="1">
        <v>-26.222999999999999</v>
      </c>
      <c r="H582" s="1">
        <v>-5.2480000000000002</v>
      </c>
      <c r="I582" s="1">
        <v>18.437000000000001</v>
      </c>
      <c r="J582" s="1">
        <v>-1.0529999999999999</v>
      </c>
      <c r="K582" s="1">
        <v>-1.5489999999999999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10</v>
      </c>
      <c r="F583" s="1">
        <v>-35.209000000000003</v>
      </c>
      <c r="G583" s="1">
        <v>-20.777999999999999</v>
      </c>
      <c r="H583" s="1">
        <v>4.1529999999999996</v>
      </c>
      <c r="I583" s="1">
        <v>-14.773</v>
      </c>
      <c r="J583" s="1">
        <v>0.84699999999999998</v>
      </c>
      <c r="K583" s="1">
        <v>1.246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9</v>
      </c>
      <c r="F584" s="1">
        <v>88.445999999999998</v>
      </c>
      <c r="G584" s="1">
        <v>51.786000000000001</v>
      </c>
      <c r="H584" s="1">
        <v>2.6110000000000002</v>
      </c>
      <c r="I584" s="1">
        <v>-9.2249999999999996</v>
      </c>
      <c r="J584" s="1">
        <v>0.52800000000000002</v>
      </c>
      <c r="K584" s="1">
        <v>0.77700000000000002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8</v>
      </c>
      <c r="F585" s="1">
        <v>-83.022000000000006</v>
      </c>
      <c r="G585" s="1">
        <v>-48.762</v>
      </c>
      <c r="H585" s="1">
        <v>2.6110000000000002</v>
      </c>
      <c r="I585" s="1">
        <v>-9.2249999999999996</v>
      </c>
      <c r="J585" s="1">
        <v>0.52800000000000002</v>
      </c>
      <c r="K585" s="1">
        <v>0.77700000000000002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11</v>
      </c>
      <c r="F586" s="1">
        <v>-41.121000000000002</v>
      </c>
      <c r="G586" s="1">
        <v>-24.757000000000001</v>
      </c>
      <c r="H586" s="1">
        <v>-12.26</v>
      </c>
      <c r="I586" s="1">
        <v>47.337000000000003</v>
      </c>
      <c r="J586" s="1">
        <v>-2.7909999999999999</v>
      </c>
      <c r="K586" s="1">
        <v>-4.1059999999999999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10</v>
      </c>
      <c r="F587" s="1">
        <v>-56.561</v>
      </c>
      <c r="G587" s="1">
        <v>-33.67</v>
      </c>
      <c r="H587" s="1">
        <v>9.8559999999999999</v>
      </c>
      <c r="I587" s="1">
        <v>-38.116</v>
      </c>
      <c r="J587" s="1">
        <v>2.2490000000000001</v>
      </c>
      <c r="K587" s="1">
        <v>3.3090000000000002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9</v>
      </c>
      <c r="F588" s="1">
        <v>97.338999999999999</v>
      </c>
      <c r="G588" s="1">
        <v>58.328000000000003</v>
      </c>
      <c r="H588" s="1">
        <v>6.1429999999999998</v>
      </c>
      <c r="I588" s="1">
        <v>-23.736999999999998</v>
      </c>
      <c r="J588" s="1">
        <v>1.4</v>
      </c>
      <c r="K588" s="1">
        <v>2.0590000000000002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8</v>
      </c>
      <c r="F589" s="1">
        <v>-105.917</v>
      </c>
      <c r="G589" s="1">
        <v>-63.28</v>
      </c>
      <c r="H589" s="1">
        <v>6.1429999999999998</v>
      </c>
      <c r="I589" s="1">
        <v>-23.736999999999998</v>
      </c>
      <c r="J589" s="1">
        <v>1.4</v>
      </c>
      <c r="K589" s="1">
        <v>2.0590000000000002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11</v>
      </c>
      <c r="F590" s="1">
        <v>-46.23</v>
      </c>
      <c r="G590" s="1">
        <v>-27.751000000000001</v>
      </c>
      <c r="H590" s="1">
        <v>-18.425000000000001</v>
      </c>
      <c r="I590" s="1">
        <v>70.912000000000006</v>
      </c>
      <c r="J590" s="1">
        <v>-4.2320000000000002</v>
      </c>
      <c r="K590" s="1">
        <v>-6.2270000000000003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10</v>
      </c>
      <c r="F591" s="1">
        <v>-50.856999999999999</v>
      </c>
      <c r="G591" s="1">
        <v>-30.366</v>
      </c>
      <c r="H591" s="1">
        <v>14.656000000000001</v>
      </c>
      <c r="I591" s="1">
        <v>-56.482999999999997</v>
      </c>
      <c r="J591" s="1">
        <v>3.371</v>
      </c>
      <c r="K591" s="1">
        <v>4.96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9</v>
      </c>
      <c r="F592" s="1">
        <v>100.343</v>
      </c>
      <c r="G592" s="1">
        <v>60.078000000000003</v>
      </c>
      <c r="H592" s="1">
        <v>9.1890000000000001</v>
      </c>
      <c r="I592" s="1">
        <v>-35.387</v>
      </c>
      <c r="J592" s="1">
        <v>2.1120000000000001</v>
      </c>
      <c r="K592" s="1">
        <v>3.1070000000000002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8</v>
      </c>
      <c r="F593" s="1">
        <v>-102.913</v>
      </c>
      <c r="G593" s="1">
        <v>-61.53</v>
      </c>
      <c r="H593" s="1">
        <v>9.1890000000000001</v>
      </c>
      <c r="I593" s="1">
        <v>-35.387</v>
      </c>
      <c r="J593" s="1">
        <v>2.1120000000000001</v>
      </c>
      <c r="K593" s="1">
        <v>3.1070000000000002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11</v>
      </c>
      <c r="F594" s="1">
        <v>-52.631999999999998</v>
      </c>
      <c r="G594" s="1">
        <v>-31.533000000000001</v>
      </c>
      <c r="H594" s="1">
        <v>-23.571000000000002</v>
      </c>
      <c r="I594" s="1">
        <v>89.841999999999999</v>
      </c>
      <c r="J594" s="1">
        <v>-5.3570000000000002</v>
      </c>
      <c r="K594" s="1">
        <v>-7.8819999999999997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10</v>
      </c>
      <c r="F595" s="1">
        <v>-46.906999999999996</v>
      </c>
      <c r="G595" s="1">
        <v>-28.021999999999998</v>
      </c>
      <c r="H595" s="1">
        <v>18.843</v>
      </c>
      <c r="I595" s="1">
        <v>-71.793999999999997</v>
      </c>
      <c r="J595" s="1">
        <v>4.2889999999999997</v>
      </c>
      <c r="K595" s="1">
        <v>6.3109999999999999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9</v>
      </c>
      <c r="F596" s="1">
        <v>103.218</v>
      </c>
      <c r="G596" s="1">
        <v>61.779000000000003</v>
      </c>
      <c r="H596" s="1">
        <v>11.781000000000001</v>
      </c>
      <c r="I596" s="1">
        <v>-44.899000000000001</v>
      </c>
      <c r="J596" s="1">
        <v>2.68</v>
      </c>
      <c r="K596" s="1">
        <v>3.9420000000000002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8</v>
      </c>
      <c r="F597" s="1">
        <v>-100.038</v>
      </c>
      <c r="G597" s="1">
        <v>-59.829000000000001</v>
      </c>
      <c r="H597" s="1">
        <v>11.781000000000001</v>
      </c>
      <c r="I597" s="1">
        <v>-44.899000000000001</v>
      </c>
      <c r="J597" s="1">
        <v>2.68</v>
      </c>
      <c r="K597" s="1">
        <v>3.9420000000000002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11</v>
      </c>
      <c r="F598" s="1">
        <v>-63.088000000000001</v>
      </c>
      <c r="G598" s="1">
        <v>-37.795999999999999</v>
      </c>
      <c r="H598" s="1">
        <v>-25.475000000000001</v>
      </c>
      <c r="I598" s="1">
        <v>94.308999999999997</v>
      </c>
      <c r="J598" s="1">
        <v>-5.7869999999999999</v>
      </c>
      <c r="K598" s="1">
        <v>-8.5139999999999993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10</v>
      </c>
      <c r="F599" s="1">
        <v>-35.945</v>
      </c>
      <c r="G599" s="1">
        <v>-21.48</v>
      </c>
      <c r="H599" s="1">
        <v>19.388000000000002</v>
      </c>
      <c r="I599" s="1">
        <v>-71.900000000000006</v>
      </c>
      <c r="J599" s="1">
        <v>4.407</v>
      </c>
      <c r="K599" s="1">
        <v>6.484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9</v>
      </c>
      <c r="F600" s="1">
        <v>109.16800000000001</v>
      </c>
      <c r="G600" s="1">
        <v>65.335999999999999</v>
      </c>
      <c r="H600" s="1">
        <v>12.462</v>
      </c>
      <c r="I600" s="1">
        <v>-46.168999999999997</v>
      </c>
      <c r="J600" s="1">
        <v>2.8319999999999999</v>
      </c>
      <c r="K600" s="1">
        <v>4.1660000000000004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8</v>
      </c>
      <c r="F601" s="1">
        <v>-94.087999999999994</v>
      </c>
      <c r="G601" s="1">
        <v>-56.271999999999998</v>
      </c>
      <c r="H601" s="1">
        <v>12.462</v>
      </c>
      <c r="I601" s="1">
        <v>-46.168999999999997</v>
      </c>
      <c r="J601" s="1">
        <v>2.8319999999999999</v>
      </c>
      <c r="K601" s="1">
        <v>4.1660000000000004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11</v>
      </c>
      <c r="F602" s="1">
        <v>-32.01</v>
      </c>
      <c r="G602" s="1">
        <v>-20.779</v>
      </c>
      <c r="H602" s="1">
        <v>-5.2359999999999998</v>
      </c>
      <c r="I602" s="1">
        <v>17.844000000000001</v>
      </c>
      <c r="J602" s="1">
        <v>0.19700000000000001</v>
      </c>
      <c r="K602" s="1">
        <v>0.28999999999999998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10</v>
      </c>
      <c r="F603" s="1">
        <v>-40.209000000000003</v>
      </c>
      <c r="G603" s="1">
        <v>-26.338000000000001</v>
      </c>
      <c r="H603" s="1">
        <v>6.415</v>
      </c>
      <c r="I603" s="1">
        <v>-21.638000000000002</v>
      </c>
      <c r="J603" s="1">
        <v>-0.24299999999999999</v>
      </c>
      <c r="K603" s="1">
        <v>-0.35799999999999998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9</v>
      </c>
      <c r="F604" s="1">
        <v>59.067</v>
      </c>
      <c r="G604" s="1">
        <v>38.633000000000003</v>
      </c>
      <c r="H604" s="1">
        <v>2.7090000000000001</v>
      </c>
      <c r="I604" s="1">
        <v>-9.1820000000000004</v>
      </c>
      <c r="J604" s="1">
        <v>-0.10199999999999999</v>
      </c>
      <c r="K604" s="1">
        <v>-0.151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8</v>
      </c>
      <c r="F605" s="1">
        <v>-62.881</v>
      </c>
      <c r="G605" s="1">
        <v>-41.218000000000004</v>
      </c>
      <c r="H605" s="1">
        <v>2.7090000000000001</v>
      </c>
      <c r="I605" s="1">
        <v>-9.1820000000000004</v>
      </c>
      <c r="J605" s="1">
        <v>-0.10199999999999999</v>
      </c>
      <c r="K605" s="1">
        <v>-0.151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11</v>
      </c>
      <c r="F606" s="1">
        <v>-50.981000000000002</v>
      </c>
      <c r="G606" s="1">
        <v>-33.012</v>
      </c>
      <c r="H606" s="1">
        <v>-12.035</v>
      </c>
      <c r="I606" s="1">
        <v>44.704999999999998</v>
      </c>
      <c r="J606" s="1">
        <v>0.39200000000000002</v>
      </c>
      <c r="K606" s="1">
        <v>0.57699999999999996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10</v>
      </c>
      <c r="F607" s="1">
        <v>-31.050999999999998</v>
      </c>
      <c r="G607" s="1">
        <v>-21.065000000000001</v>
      </c>
      <c r="H607" s="1">
        <v>14.52</v>
      </c>
      <c r="I607" s="1">
        <v>-53.848999999999997</v>
      </c>
      <c r="J607" s="1">
        <v>-0.47499999999999998</v>
      </c>
      <c r="K607" s="1">
        <v>-0.69799999999999995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9</v>
      </c>
      <c r="F608" s="1">
        <v>73.994</v>
      </c>
      <c r="G608" s="1">
        <v>48.401000000000003</v>
      </c>
      <c r="H608" s="1">
        <v>6.1749999999999998</v>
      </c>
      <c r="I608" s="1">
        <v>-22.92</v>
      </c>
      <c r="J608" s="1">
        <v>-0.20100000000000001</v>
      </c>
      <c r="K608" s="1">
        <v>-0.29599999999999999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8</v>
      </c>
      <c r="F609" s="1">
        <v>-64.724000000000004</v>
      </c>
      <c r="G609" s="1">
        <v>-42.844999999999999</v>
      </c>
      <c r="H609" s="1">
        <v>6.1749999999999998</v>
      </c>
      <c r="I609" s="1">
        <v>-22.92</v>
      </c>
      <c r="J609" s="1">
        <v>-0.20100000000000001</v>
      </c>
      <c r="K609" s="1">
        <v>-0.29599999999999999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11</v>
      </c>
      <c r="F610" s="1">
        <v>-45.491</v>
      </c>
      <c r="G610" s="1">
        <v>-29.503</v>
      </c>
      <c r="H610" s="1">
        <v>-16.957000000000001</v>
      </c>
      <c r="I610" s="1">
        <v>64.307000000000002</v>
      </c>
      <c r="J610" s="1">
        <v>0.41599999999999998</v>
      </c>
      <c r="K610" s="1">
        <v>0.61199999999999999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10</v>
      </c>
      <c r="F611" s="1">
        <v>-36.831000000000003</v>
      </c>
      <c r="G611" s="1">
        <v>-24.655999999999999</v>
      </c>
      <c r="H611" s="1">
        <v>20.641999999999999</v>
      </c>
      <c r="I611" s="1">
        <v>-78.206000000000003</v>
      </c>
      <c r="J611" s="1">
        <v>-0.503</v>
      </c>
      <c r="K611" s="1">
        <v>-0.74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9</v>
      </c>
      <c r="F612" s="1">
        <v>71.373000000000005</v>
      </c>
      <c r="G612" s="1">
        <v>46.75</v>
      </c>
      <c r="H612" s="1">
        <v>8.7439999999999998</v>
      </c>
      <c r="I612" s="1">
        <v>-33.143000000000001</v>
      </c>
      <c r="J612" s="1">
        <v>-0.214</v>
      </c>
      <c r="K612" s="1">
        <v>-0.314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8</v>
      </c>
      <c r="F613" s="1">
        <v>-67.344999999999999</v>
      </c>
      <c r="G613" s="1">
        <v>-44.496000000000002</v>
      </c>
      <c r="H613" s="1">
        <v>8.7439999999999998</v>
      </c>
      <c r="I613" s="1">
        <v>-33.143000000000001</v>
      </c>
      <c r="J613" s="1">
        <v>-0.214</v>
      </c>
      <c r="K613" s="1">
        <v>-0.314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11</v>
      </c>
      <c r="F614" s="1">
        <v>-41.56</v>
      </c>
      <c r="G614" s="1">
        <v>-27.032</v>
      </c>
      <c r="H614" s="1">
        <v>-20.983000000000001</v>
      </c>
      <c r="I614" s="1">
        <v>80.043999999999997</v>
      </c>
      <c r="J614" s="1">
        <v>0.39600000000000002</v>
      </c>
      <c r="K614" s="1">
        <v>0.58299999999999996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10</v>
      </c>
      <c r="F615" s="1">
        <v>-42.533000000000001</v>
      </c>
      <c r="G615" s="1">
        <v>-28.286000000000001</v>
      </c>
      <c r="H615" s="1">
        <v>25.454999999999998</v>
      </c>
      <c r="I615" s="1">
        <v>-97.058999999999997</v>
      </c>
      <c r="J615" s="1">
        <v>-0.496</v>
      </c>
      <c r="K615" s="1">
        <v>-0.73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9</v>
      </c>
      <c r="F616" s="1">
        <v>69.132999999999996</v>
      </c>
      <c r="G616" s="1">
        <v>45.331000000000003</v>
      </c>
      <c r="H616" s="1">
        <v>10.798999999999999</v>
      </c>
      <c r="I616" s="1">
        <v>-41.186999999999998</v>
      </c>
      <c r="J616" s="1">
        <v>-0.20799999999999999</v>
      </c>
      <c r="K616" s="1">
        <v>-0.30499999999999999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8</v>
      </c>
      <c r="F617" s="1">
        <v>-69.584999999999994</v>
      </c>
      <c r="G617" s="1">
        <v>-45.914999999999999</v>
      </c>
      <c r="H617" s="1">
        <v>10.798999999999999</v>
      </c>
      <c r="I617" s="1">
        <v>-41.186999999999998</v>
      </c>
      <c r="J617" s="1">
        <v>-0.20799999999999999</v>
      </c>
      <c r="K617" s="1">
        <v>-0.30499999999999999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11</v>
      </c>
      <c r="F618" s="1">
        <v>-31.492000000000001</v>
      </c>
      <c r="G618" s="1">
        <v>-20.571000000000002</v>
      </c>
      <c r="H618" s="1">
        <v>-20.527000000000001</v>
      </c>
      <c r="I618" s="1">
        <v>78.207999999999998</v>
      </c>
      <c r="J618" s="1">
        <v>6.3E-2</v>
      </c>
      <c r="K618" s="1">
        <v>9.2999999999999999E-2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10</v>
      </c>
      <c r="F619" s="1">
        <v>-53.006</v>
      </c>
      <c r="G619" s="1">
        <v>-34.927</v>
      </c>
      <c r="H619" s="1">
        <v>25.974</v>
      </c>
      <c r="I619" s="1">
        <v>-98.900999999999996</v>
      </c>
      <c r="J619" s="1">
        <v>-6.2E-2</v>
      </c>
      <c r="K619" s="1">
        <v>-9.1999999999999998E-2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9</v>
      </c>
      <c r="F620" s="1">
        <v>64.355999999999995</v>
      </c>
      <c r="G620" s="1">
        <v>42.284999999999997</v>
      </c>
      <c r="H620" s="1">
        <v>10.814</v>
      </c>
      <c r="I620" s="1">
        <v>-41.188000000000002</v>
      </c>
      <c r="J620" s="1">
        <v>-2.9000000000000001E-2</v>
      </c>
      <c r="K620" s="1">
        <v>-4.2999999999999997E-2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8</v>
      </c>
      <c r="F621" s="1">
        <v>-74.361999999999995</v>
      </c>
      <c r="G621" s="1">
        <v>-48.960999999999999</v>
      </c>
      <c r="H621" s="1">
        <v>10.814</v>
      </c>
      <c r="I621" s="1">
        <v>-41.188000000000002</v>
      </c>
      <c r="J621" s="1">
        <v>-2.9000000000000001E-2</v>
      </c>
      <c r="K621" s="1">
        <v>-4.2999999999999997E-2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11</v>
      </c>
      <c r="F622" s="1">
        <v>-65.477999999999994</v>
      </c>
      <c r="G622" s="1">
        <v>-40.770000000000003</v>
      </c>
      <c r="H622" s="1">
        <v>-8.2789999999999999</v>
      </c>
      <c r="I622" s="1">
        <v>28.143000000000001</v>
      </c>
      <c r="J622" s="1">
        <v>0.311</v>
      </c>
      <c r="K622" s="1">
        <v>0.45700000000000002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10</v>
      </c>
      <c r="F623" s="1">
        <v>-64.406999999999996</v>
      </c>
      <c r="G623" s="1">
        <v>-40.162999999999997</v>
      </c>
      <c r="H623" s="1">
        <v>8.125</v>
      </c>
      <c r="I623" s="1">
        <v>-27.672000000000001</v>
      </c>
      <c r="J623" s="1">
        <v>-0.30399999999999999</v>
      </c>
      <c r="K623" s="1">
        <v>-0.44800000000000001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9</v>
      </c>
      <c r="F624" s="1">
        <v>100.773</v>
      </c>
      <c r="G624" s="1">
        <v>62.652999999999999</v>
      </c>
      <c r="H624" s="1">
        <v>4.0010000000000003</v>
      </c>
      <c r="I624" s="1">
        <v>-13.613</v>
      </c>
      <c r="J624" s="1">
        <v>-0.15</v>
      </c>
      <c r="K624" s="1">
        <v>-0.221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8</v>
      </c>
      <c r="F625" s="1">
        <v>-100.25</v>
      </c>
      <c r="G625" s="1">
        <v>-62.356000000000002</v>
      </c>
      <c r="H625" s="1">
        <v>4.0010000000000003</v>
      </c>
      <c r="I625" s="1">
        <v>-13.613</v>
      </c>
      <c r="J625" s="1">
        <v>-0.15</v>
      </c>
      <c r="K625" s="1">
        <v>-0.221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11</v>
      </c>
      <c r="F626" s="1">
        <v>-67.822000000000003</v>
      </c>
      <c r="G626" s="1">
        <v>-42.969000000000001</v>
      </c>
      <c r="H626" s="1">
        <v>-18.41</v>
      </c>
      <c r="I626" s="1">
        <v>68.356999999999999</v>
      </c>
      <c r="J626" s="1">
        <v>0.59699999999999998</v>
      </c>
      <c r="K626" s="1">
        <v>0.878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10</v>
      </c>
      <c r="F627" s="1">
        <v>-72.912999999999997</v>
      </c>
      <c r="G627" s="1">
        <v>-46.917000000000002</v>
      </c>
      <c r="H627" s="1">
        <v>18.114999999999998</v>
      </c>
      <c r="I627" s="1">
        <v>-67.278999999999996</v>
      </c>
      <c r="J627" s="1">
        <v>-0.58699999999999997</v>
      </c>
      <c r="K627" s="1">
        <v>-0.86299999999999999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9</v>
      </c>
      <c r="F628" s="1">
        <v>105.83</v>
      </c>
      <c r="G628" s="1">
        <v>67.364000000000004</v>
      </c>
      <c r="H628" s="1">
        <v>8.9090000000000007</v>
      </c>
      <c r="I628" s="1">
        <v>-33.082000000000001</v>
      </c>
      <c r="J628" s="1">
        <v>-0.28899999999999998</v>
      </c>
      <c r="K628" s="1">
        <v>-0.42499999999999999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8</v>
      </c>
      <c r="F629" s="1">
        <v>-108.313</v>
      </c>
      <c r="G629" s="1">
        <v>-69.289000000000001</v>
      </c>
      <c r="H629" s="1">
        <v>8.9090000000000007</v>
      </c>
      <c r="I629" s="1">
        <v>-33.082000000000001</v>
      </c>
      <c r="J629" s="1">
        <v>-0.28899999999999998</v>
      </c>
      <c r="K629" s="1">
        <v>-0.42499999999999999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11</v>
      </c>
      <c r="F630" s="1">
        <v>-68.834000000000003</v>
      </c>
      <c r="G630" s="1">
        <v>-43.765000000000001</v>
      </c>
      <c r="H630" s="1">
        <v>-25.864000000000001</v>
      </c>
      <c r="I630" s="1">
        <v>97.986999999999995</v>
      </c>
      <c r="J630" s="1">
        <v>0.628</v>
      </c>
      <c r="K630" s="1">
        <v>0.92400000000000004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10</v>
      </c>
      <c r="F631" s="1">
        <v>-71.085999999999999</v>
      </c>
      <c r="G631" s="1">
        <v>-45.680999999999997</v>
      </c>
      <c r="H631" s="1">
        <v>25.39</v>
      </c>
      <c r="I631" s="1">
        <v>-96.21</v>
      </c>
      <c r="J631" s="1">
        <v>-0.61799999999999999</v>
      </c>
      <c r="K631" s="1">
        <v>-0.90900000000000003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9</v>
      </c>
      <c r="F632" s="1">
        <v>106.52200000000001</v>
      </c>
      <c r="G632" s="1">
        <v>67.858999999999995</v>
      </c>
      <c r="H632" s="1">
        <v>12.500999999999999</v>
      </c>
      <c r="I632" s="1">
        <v>-47.365000000000002</v>
      </c>
      <c r="J632" s="1">
        <v>-0.30399999999999999</v>
      </c>
      <c r="K632" s="1">
        <v>-0.44700000000000001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8</v>
      </c>
      <c r="F633" s="1">
        <v>-107.621</v>
      </c>
      <c r="G633" s="1">
        <v>-68.793999999999997</v>
      </c>
      <c r="H633" s="1">
        <v>12.500999999999999</v>
      </c>
      <c r="I633" s="1">
        <v>-47.365000000000002</v>
      </c>
      <c r="J633" s="1">
        <v>-0.30399999999999999</v>
      </c>
      <c r="K633" s="1">
        <v>-0.44700000000000001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11</v>
      </c>
      <c r="F634" s="1">
        <v>-69.738</v>
      </c>
      <c r="G634" s="1">
        <v>-44.386000000000003</v>
      </c>
      <c r="H634" s="1">
        <v>-31.524000000000001</v>
      </c>
      <c r="I634" s="1">
        <v>120.20099999999999</v>
      </c>
      <c r="J634" s="1">
        <v>0.625</v>
      </c>
      <c r="K634" s="1">
        <v>0.92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10</v>
      </c>
      <c r="F635" s="1">
        <v>-71.241</v>
      </c>
      <c r="G635" s="1">
        <v>-45.704999999999998</v>
      </c>
      <c r="H635" s="1">
        <v>30.984000000000002</v>
      </c>
      <c r="I635" s="1">
        <v>-118.154</v>
      </c>
      <c r="J635" s="1">
        <v>-0.61099999999999999</v>
      </c>
      <c r="K635" s="1">
        <v>-0.89900000000000002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9</v>
      </c>
      <c r="F636" s="1">
        <v>106.705</v>
      </c>
      <c r="G636" s="1">
        <v>68.004999999999995</v>
      </c>
      <c r="H636" s="1">
        <v>15.246</v>
      </c>
      <c r="I636" s="1">
        <v>-58.134999999999998</v>
      </c>
      <c r="J636" s="1">
        <v>-0.30199999999999999</v>
      </c>
      <c r="K636" s="1">
        <v>-0.44400000000000001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8</v>
      </c>
      <c r="F637" s="1">
        <v>-107.438</v>
      </c>
      <c r="G637" s="1">
        <v>-68.647999999999996</v>
      </c>
      <c r="H637" s="1">
        <v>15.246</v>
      </c>
      <c r="I637" s="1">
        <v>-58.134999999999998</v>
      </c>
      <c r="J637" s="1">
        <v>-0.30199999999999999</v>
      </c>
      <c r="K637" s="1">
        <v>-0.44400000000000001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11</v>
      </c>
      <c r="F638" s="1">
        <v>-71.528999999999996</v>
      </c>
      <c r="G638" s="1">
        <v>-45.667000000000002</v>
      </c>
      <c r="H638" s="1">
        <v>-32.563000000000002</v>
      </c>
      <c r="I638" s="1">
        <v>123.968</v>
      </c>
      <c r="J638" s="1">
        <v>7.4999999999999997E-2</v>
      </c>
      <c r="K638" s="1">
        <v>0.11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10</v>
      </c>
      <c r="F639" s="1">
        <v>-69.459999999999994</v>
      </c>
      <c r="G639" s="1">
        <v>-44.468000000000004</v>
      </c>
      <c r="H639" s="1">
        <v>31.76</v>
      </c>
      <c r="I639" s="1">
        <v>-120.925</v>
      </c>
      <c r="J639" s="1">
        <v>-7.6999999999999999E-2</v>
      </c>
      <c r="K639" s="1">
        <v>-0.113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9</v>
      </c>
      <c r="F640" s="1">
        <v>107.57599999999999</v>
      </c>
      <c r="G640" s="1">
        <v>68.619</v>
      </c>
      <c r="H640" s="1">
        <v>15.689</v>
      </c>
      <c r="I640" s="1">
        <v>-59.73</v>
      </c>
      <c r="J640" s="1">
        <v>-3.6999999999999998E-2</v>
      </c>
      <c r="K640" s="1">
        <v>-5.3999999999999999E-2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8</v>
      </c>
      <c r="F641" s="1">
        <v>-106.56699999999999</v>
      </c>
      <c r="G641" s="1">
        <v>-68.034000000000006</v>
      </c>
      <c r="H641" s="1">
        <v>15.689</v>
      </c>
      <c r="I641" s="1">
        <v>-59.73</v>
      </c>
      <c r="J641" s="1">
        <v>-3.6999999999999998E-2</v>
      </c>
      <c r="K641" s="1">
        <v>-5.3999999999999999E-2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11</v>
      </c>
      <c r="F642" s="1">
        <v>-25.693000000000001</v>
      </c>
      <c r="G642" s="1">
        <v>-15.913</v>
      </c>
      <c r="H642" s="1">
        <v>-8.2349999999999994</v>
      </c>
      <c r="I642" s="1">
        <v>27.608000000000001</v>
      </c>
      <c r="J642" s="1">
        <v>0.314</v>
      </c>
      <c r="K642" s="1">
        <v>0.46200000000000002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10</v>
      </c>
      <c r="F643" s="1">
        <v>-32.654000000000003</v>
      </c>
      <c r="G643" s="1">
        <v>-20.22</v>
      </c>
      <c r="H643" s="1">
        <v>8.3719999999999999</v>
      </c>
      <c r="I643" s="1">
        <v>-28.113</v>
      </c>
      <c r="J643" s="1">
        <v>-0.318</v>
      </c>
      <c r="K643" s="1">
        <v>-0.46899999999999997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9</v>
      </c>
      <c r="F644" s="1">
        <v>42.075000000000003</v>
      </c>
      <c r="G644" s="1">
        <v>26.068000000000001</v>
      </c>
      <c r="H644" s="1">
        <v>4.4880000000000004</v>
      </c>
      <c r="I644" s="1">
        <v>-15.06</v>
      </c>
      <c r="J644" s="1">
        <v>-0.17100000000000001</v>
      </c>
      <c r="K644" s="1">
        <v>-0.251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8</v>
      </c>
      <c r="F645" s="1">
        <v>-45.837000000000003</v>
      </c>
      <c r="G645" s="1">
        <v>-28.396000000000001</v>
      </c>
      <c r="H645" s="1">
        <v>4.4880000000000004</v>
      </c>
      <c r="I645" s="1">
        <v>-15.06</v>
      </c>
      <c r="J645" s="1">
        <v>-0.17100000000000001</v>
      </c>
      <c r="K645" s="1">
        <v>-0.251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11</v>
      </c>
      <c r="F646" s="1">
        <v>-24.803999999999998</v>
      </c>
      <c r="G646" s="1">
        <v>-16.602</v>
      </c>
      <c r="H646" s="1">
        <v>-18.597999999999999</v>
      </c>
      <c r="I646" s="1">
        <v>68.903999999999996</v>
      </c>
      <c r="J646" s="1">
        <v>0.61</v>
      </c>
      <c r="K646" s="1">
        <v>0.89700000000000002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10</v>
      </c>
      <c r="F647" s="1">
        <v>-48.01</v>
      </c>
      <c r="G647" s="1">
        <v>-31.08</v>
      </c>
      <c r="H647" s="1">
        <v>18.809000000000001</v>
      </c>
      <c r="I647" s="1">
        <v>-69.700999999999993</v>
      </c>
      <c r="J647" s="1">
        <v>-0.61599999999999999</v>
      </c>
      <c r="K647" s="1">
        <v>-0.90600000000000003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9</v>
      </c>
      <c r="F648" s="1">
        <v>51.966000000000001</v>
      </c>
      <c r="G648" s="1">
        <v>34.234000000000002</v>
      </c>
      <c r="H648" s="1">
        <v>10.11</v>
      </c>
      <c r="I648" s="1">
        <v>-37.460999999999999</v>
      </c>
      <c r="J648" s="1">
        <v>-0.33100000000000002</v>
      </c>
      <c r="K648" s="1">
        <v>-0.48799999999999999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8</v>
      </c>
      <c r="F649" s="1">
        <v>-64.510000000000005</v>
      </c>
      <c r="G649" s="1">
        <v>-42.06</v>
      </c>
      <c r="H649" s="1">
        <v>10.11</v>
      </c>
      <c r="I649" s="1">
        <v>-37.460999999999999</v>
      </c>
      <c r="J649" s="1">
        <v>-0.33100000000000002</v>
      </c>
      <c r="K649" s="1">
        <v>-0.48799999999999999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11</v>
      </c>
      <c r="F650" s="1">
        <v>-28.634</v>
      </c>
      <c r="G650" s="1">
        <v>-18.975000000000001</v>
      </c>
      <c r="H650" s="1">
        <v>-26.603999999999999</v>
      </c>
      <c r="I650" s="1">
        <v>100.742</v>
      </c>
      <c r="J650" s="1">
        <v>0.64800000000000002</v>
      </c>
      <c r="K650" s="1">
        <v>0.95299999999999996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10</v>
      </c>
      <c r="F651" s="1">
        <v>-45.625999999999998</v>
      </c>
      <c r="G651" s="1">
        <v>-29.581</v>
      </c>
      <c r="H651" s="1">
        <v>26.873000000000001</v>
      </c>
      <c r="I651" s="1">
        <v>-101.761</v>
      </c>
      <c r="J651" s="1">
        <v>-0.65400000000000003</v>
      </c>
      <c r="K651" s="1">
        <v>-0.96199999999999997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9</v>
      </c>
      <c r="F652" s="1">
        <v>53.646000000000001</v>
      </c>
      <c r="G652" s="1">
        <v>35.280999999999999</v>
      </c>
      <c r="H652" s="1">
        <v>14.452999999999999</v>
      </c>
      <c r="I652" s="1">
        <v>-54.731000000000002</v>
      </c>
      <c r="J652" s="1">
        <v>-0.35199999999999998</v>
      </c>
      <c r="K652" s="1">
        <v>-0.51800000000000002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8</v>
      </c>
      <c r="F653" s="1">
        <v>-62.83</v>
      </c>
      <c r="G653" s="1">
        <v>-41.012999999999998</v>
      </c>
      <c r="H653" s="1">
        <v>14.452999999999999</v>
      </c>
      <c r="I653" s="1">
        <v>-54.731000000000002</v>
      </c>
      <c r="J653" s="1">
        <v>-0.35199999999999998</v>
      </c>
      <c r="K653" s="1">
        <v>-0.51800000000000002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11</v>
      </c>
      <c r="F654" s="1">
        <v>-30.972999999999999</v>
      </c>
      <c r="G654" s="1">
        <v>-20.434999999999999</v>
      </c>
      <c r="H654" s="1">
        <v>-32.920999999999999</v>
      </c>
      <c r="I654" s="1">
        <v>125.502</v>
      </c>
      <c r="J654" s="1">
        <v>0.64500000000000002</v>
      </c>
      <c r="K654" s="1">
        <v>0.94899999999999995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10</v>
      </c>
      <c r="F655" s="1">
        <v>-43.055999999999997</v>
      </c>
      <c r="G655" s="1">
        <v>-27.983000000000001</v>
      </c>
      <c r="H655" s="1">
        <v>33.156999999999996</v>
      </c>
      <c r="I655" s="1">
        <v>-126.399</v>
      </c>
      <c r="J655" s="1">
        <v>-0.65300000000000002</v>
      </c>
      <c r="K655" s="1">
        <v>-0.96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9</v>
      </c>
      <c r="F656" s="1">
        <v>54.972000000000001</v>
      </c>
      <c r="G656" s="1">
        <v>36.106999999999999</v>
      </c>
      <c r="H656" s="1">
        <v>17.859000000000002</v>
      </c>
      <c r="I656" s="1">
        <v>-68.081000000000003</v>
      </c>
      <c r="J656" s="1">
        <v>-0.35099999999999998</v>
      </c>
      <c r="K656" s="1">
        <v>-0.51600000000000001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8</v>
      </c>
      <c r="F657" s="1">
        <v>-61.503999999999998</v>
      </c>
      <c r="G657" s="1">
        <v>-40.186999999999998</v>
      </c>
      <c r="H657" s="1">
        <v>17.859000000000002</v>
      </c>
      <c r="I657" s="1">
        <v>-68.081000000000003</v>
      </c>
      <c r="J657" s="1">
        <v>-0.35099999999999998</v>
      </c>
      <c r="K657" s="1">
        <v>-0.51600000000000001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11</v>
      </c>
      <c r="F658" s="1">
        <v>-36.037999999999997</v>
      </c>
      <c r="G658" s="1">
        <v>-23.574999999999999</v>
      </c>
      <c r="H658" s="1">
        <v>-34.01</v>
      </c>
      <c r="I658" s="1">
        <v>129.47200000000001</v>
      </c>
      <c r="J658" s="1">
        <v>7.3999999999999996E-2</v>
      </c>
      <c r="K658" s="1">
        <v>0.109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10</v>
      </c>
      <c r="F659" s="1">
        <v>-39.444000000000003</v>
      </c>
      <c r="G659" s="1">
        <v>-25.754000000000001</v>
      </c>
      <c r="H659" s="1">
        <v>34.371000000000002</v>
      </c>
      <c r="I659" s="1">
        <v>-130.84100000000001</v>
      </c>
      <c r="J659" s="1">
        <v>-7.3999999999999996E-2</v>
      </c>
      <c r="K659" s="1">
        <v>-0.109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9</v>
      </c>
      <c r="F660" s="1">
        <v>57.317</v>
      </c>
      <c r="G660" s="1">
        <v>37.558</v>
      </c>
      <c r="H660" s="1">
        <v>18.481000000000002</v>
      </c>
      <c r="I660" s="1">
        <v>-70.355000000000004</v>
      </c>
      <c r="J660" s="1">
        <v>-0.04</v>
      </c>
      <c r="K660" s="1">
        <v>-5.8999999999999997E-2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8</v>
      </c>
      <c r="F661" s="1">
        <v>-59.158999999999999</v>
      </c>
      <c r="G661" s="1">
        <v>-38.735999999999997</v>
      </c>
      <c r="H661" s="1">
        <v>18.481000000000002</v>
      </c>
      <c r="I661" s="1">
        <v>-70.355000000000004</v>
      </c>
      <c r="J661" s="1">
        <v>-0.04</v>
      </c>
      <c r="K661" s="1">
        <v>-5.8999999999999997E-2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11</v>
      </c>
      <c r="F662" s="1">
        <v>-21.99</v>
      </c>
      <c r="G662" s="1">
        <v>-13.295999999999999</v>
      </c>
      <c r="H662" s="1">
        <v>-6.7590000000000003</v>
      </c>
      <c r="I662" s="1">
        <v>22.518999999999998</v>
      </c>
      <c r="J662" s="1">
        <v>0.26</v>
      </c>
      <c r="K662" s="1">
        <v>0.38200000000000001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10</v>
      </c>
      <c r="F663" s="1">
        <v>-18.404</v>
      </c>
      <c r="G663" s="1">
        <v>-11.685</v>
      </c>
      <c r="H663" s="1">
        <v>5.343</v>
      </c>
      <c r="I663" s="1">
        <v>-18.024999999999999</v>
      </c>
      <c r="J663" s="1">
        <v>-0.20300000000000001</v>
      </c>
      <c r="K663" s="1">
        <v>-0.29899999999999999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9</v>
      </c>
      <c r="F664" s="1">
        <v>43.764000000000003</v>
      </c>
      <c r="G664" s="1">
        <v>26.943999999999999</v>
      </c>
      <c r="H664" s="1">
        <v>3.3610000000000002</v>
      </c>
      <c r="I664" s="1">
        <v>-11.262</v>
      </c>
      <c r="J664" s="1">
        <v>-0.129</v>
      </c>
      <c r="K664" s="1">
        <v>-0.189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8</v>
      </c>
      <c r="F665" s="1">
        <v>-41.771999999999998</v>
      </c>
      <c r="G665" s="1">
        <v>-26.047999999999998</v>
      </c>
      <c r="H665" s="1">
        <v>3.3610000000000002</v>
      </c>
      <c r="I665" s="1">
        <v>-11.262</v>
      </c>
      <c r="J665" s="1">
        <v>-0.129</v>
      </c>
      <c r="K665" s="1">
        <v>-0.189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11</v>
      </c>
      <c r="F666" s="1">
        <v>-24.74</v>
      </c>
      <c r="G666" s="1">
        <v>-16.265000000000001</v>
      </c>
      <c r="H666" s="1">
        <v>-15.445</v>
      </c>
      <c r="I666" s="1">
        <v>57.164999999999999</v>
      </c>
      <c r="J666" s="1">
        <v>0.51</v>
      </c>
      <c r="K666" s="1">
        <v>0.751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10</v>
      </c>
      <c r="F667" s="1">
        <v>-30.904</v>
      </c>
      <c r="G667" s="1">
        <v>-20.091999999999999</v>
      </c>
      <c r="H667" s="1">
        <v>12.409000000000001</v>
      </c>
      <c r="I667" s="1">
        <v>-46.018999999999998</v>
      </c>
      <c r="J667" s="1">
        <v>-0.40799999999999997</v>
      </c>
      <c r="K667" s="1">
        <v>-0.60099999999999998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9</v>
      </c>
      <c r="F668" s="1">
        <v>54.951999999999998</v>
      </c>
      <c r="G668" s="1">
        <v>36.052999999999997</v>
      </c>
      <c r="H668" s="1">
        <v>7.7370000000000001</v>
      </c>
      <c r="I668" s="1">
        <v>-28.661999999999999</v>
      </c>
      <c r="J668" s="1">
        <v>-0.255</v>
      </c>
      <c r="K668" s="1">
        <v>-0.375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8</v>
      </c>
      <c r="F669" s="1">
        <v>-58.375999999999998</v>
      </c>
      <c r="G669" s="1">
        <v>-38.179000000000002</v>
      </c>
      <c r="H669" s="1">
        <v>7.7370000000000001</v>
      </c>
      <c r="I669" s="1">
        <v>-28.661999999999999</v>
      </c>
      <c r="J669" s="1">
        <v>-0.255</v>
      </c>
      <c r="K669" s="1">
        <v>-0.375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11</v>
      </c>
      <c r="F670" s="1">
        <v>-26.9</v>
      </c>
      <c r="G670" s="1">
        <v>-17.626000000000001</v>
      </c>
      <c r="H670" s="1">
        <v>-22.34</v>
      </c>
      <c r="I670" s="1">
        <v>84.605000000000004</v>
      </c>
      <c r="J670" s="1">
        <v>0.54500000000000004</v>
      </c>
      <c r="K670" s="1">
        <v>0.80200000000000005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10</v>
      </c>
      <c r="F671" s="1">
        <v>-28.231999999999999</v>
      </c>
      <c r="G671" s="1">
        <v>-18.48</v>
      </c>
      <c r="H671" s="1">
        <v>17.777000000000001</v>
      </c>
      <c r="I671" s="1">
        <v>-67.400999999999996</v>
      </c>
      <c r="J671" s="1">
        <v>-0.437</v>
      </c>
      <c r="K671" s="1">
        <v>-0.64200000000000002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9</v>
      </c>
      <c r="F672" s="1">
        <v>56.293999999999997</v>
      </c>
      <c r="G672" s="1">
        <v>36.878999999999998</v>
      </c>
      <c r="H672" s="1">
        <v>11.144</v>
      </c>
      <c r="I672" s="1">
        <v>-42.223999999999997</v>
      </c>
      <c r="J672" s="1">
        <v>-0.27300000000000002</v>
      </c>
      <c r="K672" s="1">
        <v>-0.40100000000000002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8</v>
      </c>
      <c r="F673" s="1">
        <v>-57.033999999999999</v>
      </c>
      <c r="G673" s="1">
        <v>-37.353000000000002</v>
      </c>
      <c r="H673" s="1">
        <v>11.144</v>
      </c>
      <c r="I673" s="1">
        <v>-42.223999999999997</v>
      </c>
      <c r="J673" s="1">
        <v>-0.27300000000000002</v>
      </c>
      <c r="K673" s="1">
        <v>-0.40100000000000002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11</v>
      </c>
      <c r="F674" s="1">
        <v>-30.143999999999998</v>
      </c>
      <c r="G674" s="1">
        <v>-19.733000000000001</v>
      </c>
      <c r="H674" s="1">
        <v>-27.887</v>
      </c>
      <c r="I674" s="1">
        <v>106.313</v>
      </c>
      <c r="J674" s="1">
        <v>0.53800000000000003</v>
      </c>
      <c r="K674" s="1">
        <v>0.79200000000000004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10</v>
      </c>
      <c r="F675" s="1">
        <v>-26.108000000000001</v>
      </c>
      <c r="G675" s="1">
        <v>-17.093</v>
      </c>
      <c r="H675" s="1">
        <v>22.248999999999999</v>
      </c>
      <c r="I675" s="1">
        <v>-84.864000000000004</v>
      </c>
      <c r="J675" s="1">
        <v>-0.41499999999999998</v>
      </c>
      <c r="K675" s="1">
        <v>-0.61099999999999999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9</v>
      </c>
      <c r="F676" s="1">
        <v>57.784999999999997</v>
      </c>
      <c r="G676" s="1">
        <v>37.848999999999997</v>
      </c>
      <c r="H676" s="1">
        <v>13.927</v>
      </c>
      <c r="I676" s="1">
        <v>-53.104999999999997</v>
      </c>
      <c r="J676" s="1">
        <v>-0.26500000000000001</v>
      </c>
      <c r="K676" s="1">
        <v>-0.39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8</v>
      </c>
      <c r="F677" s="1">
        <v>-55.542999999999999</v>
      </c>
      <c r="G677" s="1">
        <v>-36.383000000000003</v>
      </c>
      <c r="H677" s="1">
        <v>13.927</v>
      </c>
      <c r="I677" s="1">
        <v>-53.104999999999997</v>
      </c>
      <c r="J677" s="1">
        <v>-0.26500000000000001</v>
      </c>
      <c r="K677" s="1">
        <v>-0.39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11</v>
      </c>
      <c r="F678" s="1">
        <v>-35.426000000000002</v>
      </c>
      <c r="G678" s="1">
        <v>-23.201000000000001</v>
      </c>
      <c r="H678" s="1">
        <v>-28.477</v>
      </c>
      <c r="I678" s="1">
        <v>108.43</v>
      </c>
      <c r="J678" s="1">
        <v>6.6000000000000003E-2</v>
      </c>
      <c r="K678" s="1">
        <v>9.7000000000000003E-2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10</v>
      </c>
      <c r="F679" s="1">
        <v>-20.077999999999999</v>
      </c>
      <c r="G679" s="1">
        <v>-13.15</v>
      </c>
      <c r="H679" s="1">
        <v>21.722000000000001</v>
      </c>
      <c r="I679" s="1">
        <v>-82.765000000000001</v>
      </c>
      <c r="J679" s="1">
        <v>-6.6000000000000003E-2</v>
      </c>
      <c r="K679" s="1">
        <v>-9.7000000000000003E-2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9</v>
      </c>
      <c r="F680" s="1">
        <v>60.927</v>
      </c>
      <c r="G680" s="1">
        <v>39.908000000000001</v>
      </c>
      <c r="H680" s="1">
        <v>13.944000000000001</v>
      </c>
      <c r="I680" s="1">
        <v>-53.11</v>
      </c>
      <c r="J680" s="1">
        <v>-3.6999999999999998E-2</v>
      </c>
      <c r="K680" s="1">
        <v>-5.3999999999999999E-2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8</v>
      </c>
      <c r="F681" s="1">
        <v>-52.401000000000003</v>
      </c>
      <c r="G681" s="1">
        <v>-34.323999999999998</v>
      </c>
      <c r="H681" s="1">
        <v>13.944000000000001</v>
      </c>
      <c r="I681" s="1">
        <v>-53.11</v>
      </c>
      <c r="J681" s="1">
        <v>-3.6999999999999998E-2</v>
      </c>
      <c r="K681" s="1">
        <v>-5.3999999999999999E-2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11</v>
      </c>
      <c r="F682" s="1">
        <v>-31.111000000000001</v>
      </c>
      <c r="G682" s="1">
        <v>-21.509</v>
      </c>
      <c r="H682" s="1">
        <v>-9.1080000000000005</v>
      </c>
      <c r="I682" s="1">
        <v>29.408000000000001</v>
      </c>
      <c r="J682" s="1">
        <v>1.417</v>
      </c>
      <c r="K682" s="1">
        <v>2.085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10</v>
      </c>
      <c r="F683" s="1">
        <v>-16.132999999999999</v>
      </c>
      <c r="G683" s="1">
        <v>-11.930999999999999</v>
      </c>
      <c r="H683" s="1">
        <v>8.4450000000000003</v>
      </c>
      <c r="I683" s="1">
        <v>-27.257000000000001</v>
      </c>
      <c r="J683" s="1">
        <v>-1.3140000000000001</v>
      </c>
      <c r="K683" s="1">
        <v>-1.9319999999999999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9</v>
      </c>
      <c r="F684" s="1">
        <v>37.518999999999998</v>
      </c>
      <c r="G684" s="1">
        <v>26.628</v>
      </c>
      <c r="H684" s="1">
        <v>4.2809999999999997</v>
      </c>
      <c r="I684" s="1">
        <v>-13.821</v>
      </c>
      <c r="J684" s="1">
        <v>-0.66600000000000004</v>
      </c>
      <c r="K684" s="1">
        <v>-0.98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8</v>
      </c>
      <c r="F685" s="1">
        <v>-30.213000000000001</v>
      </c>
      <c r="G685" s="1">
        <v>-21.957000000000001</v>
      </c>
      <c r="H685" s="1">
        <v>4.2809999999999997</v>
      </c>
      <c r="I685" s="1">
        <v>-13.821</v>
      </c>
      <c r="J685" s="1">
        <v>-0.66600000000000004</v>
      </c>
      <c r="K685" s="1">
        <v>-0.98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11</v>
      </c>
      <c r="F686" s="1">
        <v>-47.015000000000001</v>
      </c>
      <c r="G686" s="1">
        <v>-32.005000000000003</v>
      </c>
      <c r="H686" s="1">
        <v>-20.238</v>
      </c>
      <c r="I686" s="1">
        <v>75.903999999999996</v>
      </c>
      <c r="J686" s="1">
        <v>3.4550000000000001</v>
      </c>
      <c r="K686" s="1">
        <v>5.0819999999999999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10</v>
      </c>
      <c r="F687" s="1">
        <v>-3.7210000000000001</v>
      </c>
      <c r="G687" s="1">
        <v>-4.1980000000000004</v>
      </c>
      <c r="H687" s="1">
        <v>18.972000000000001</v>
      </c>
      <c r="I687" s="1">
        <v>-71.155000000000001</v>
      </c>
      <c r="J687" s="1">
        <v>-3.2389999999999999</v>
      </c>
      <c r="K687" s="1">
        <v>-4.7649999999999997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9</v>
      </c>
      <c r="F688" s="1">
        <v>47.993000000000002</v>
      </c>
      <c r="G688" s="1">
        <v>33.637</v>
      </c>
      <c r="H688" s="1">
        <v>9.5630000000000006</v>
      </c>
      <c r="I688" s="1">
        <v>-35.868000000000002</v>
      </c>
      <c r="J688" s="1">
        <v>-1.633</v>
      </c>
      <c r="K688" s="1">
        <v>-2.4020000000000001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8</v>
      </c>
      <c r="F689" s="1">
        <v>-26.873000000000001</v>
      </c>
      <c r="G689" s="1">
        <v>-20.073</v>
      </c>
      <c r="H689" s="1">
        <v>9.5630000000000006</v>
      </c>
      <c r="I689" s="1">
        <v>-35.868000000000002</v>
      </c>
      <c r="J689" s="1">
        <v>-1.633</v>
      </c>
      <c r="K689" s="1">
        <v>-2.4020000000000001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11</v>
      </c>
      <c r="F690" s="1">
        <v>-41.786999999999999</v>
      </c>
      <c r="G690" s="1">
        <v>-28.582999999999998</v>
      </c>
      <c r="H690" s="1">
        <v>-29.986999999999998</v>
      </c>
      <c r="I690" s="1">
        <v>117.315</v>
      </c>
      <c r="J690" s="1">
        <v>4.9930000000000003</v>
      </c>
      <c r="K690" s="1">
        <v>7.3449999999999998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10</v>
      </c>
      <c r="F691" s="1">
        <v>-9.6050000000000004</v>
      </c>
      <c r="G691" s="1">
        <v>-7.9530000000000003</v>
      </c>
      <c r="H691" s="1">
        <v>28.103000000000002</v>
      </c>
      <c r="I691" s="1">
        <v>-109.959</v>
      </c>
      <c r="J691" s="1">
        <v>-4.6820000000000004</v>
      </c>
      <c r="K691" s="1">
        <v>-6.8879999999999999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9</v>
      </c>
      <c r="F692" s="1">
        <v>45.281999999999996</v>
      </c>
      <c r="G692" s="1">
        <v>31.887</v>
      </c>
      <c r="H692" s="1">
        <v>14.167999999999999</v>
      </c>
      <c r="I692" s="1">
        <v>-55.433</v>
      </c>
      <c r="J692" s="1">
        <v>-2.36</v>
      </c>
      <c r="K692" s="1">
        <v>-3.472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8</v>
      </c>
      <c r="F693" s="1">
        <v>-29.584</v>
      </c>
      <c r="G693" s="1">
        <v>-21.823</v>
      </c>
      <c r="H693" s="1">
        <v>14.167999999999999</v>
      </c>
      <c r="I693" s="1">
        <v>-55.433</v>
      </c>
      <c r="J693" s="1">
        <v>-2.36</v>
      </c>
      <c r="K693" s="1">
        <v>-3.472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11</v>
      </c>
      <c r="F694" s="1">
        <v>-37.081000000000003</v>
      </c>
      <c r="G694" s="1">
        <v>-25.585000000000001</v>
      </c>
      <c r="H694" s="1">
        <v>-37.432000000000002</v>
      </c>
      <c r="I694" s="1">
        <v>148.82599999999999</v>
      </c>
      <c r="J694" s="1">
        <v>6.12</v>
      </c>
      <c r="K694" s="1">
        <v>9.0039999999999996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10</v>
      </c>
      <c r="F695" s="1">
        <v>-14.263</v>
      </c>
      <c r="G695" s="1">
        <v>-10.97</v>
      </c>
      <c r="H695" s="1">
        <v>35.259</v>
      </c>
      <c r="I695" s="1">
        <v>-140.24299999999999</v>
      </c>
      <c r="J695" s="1">
        <v>-5.7590000000000003</v>
      </c>
      <c r="K695" s="1">
        <v>-8.4719999999999995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9</v>
      </c>
      <c r="F696" s="1">
        <v>42.999000000000002</v>
      </c>
      <c r="G696" s="1">
        <v>30.42</v>
      </c>
      <c r="H696" s="1">
        <v>17.73</v>
      </c>
      <c r="I696" s="1">
        <v>-70.504999999999995</v>
      </c>
      <c r="J696" s="1">
        <v>-2.8969999999999998</v>
      </c>
      <c r="K696" s="1">
        <v>-4.2619999999999996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8</v>
      </c>
      <c r="F697" s="1">
        <v>-31.867000000000001</v>
      </c>
      <c r="G697" s="1">
        <v>-23.29</v>
      </c>
      <c r="H697" s="1">
        <v>17.73</v>
      </c>
      <c r="I697" s="1">
        <v>-70.504999999999995</v>
      </c>
      <c r="J697" s="1">
        <v>-2.8969999999999998</v>
      </c>
      <c r="K697" s="1">
        <v>-4.2619999999999996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11</v>
      </c>
      <c r="F698" s="1">
        <v>-28.134</v>
      </c>
      <c r="G698" s="1">
        <v>-19.759</v>
      </c>
      <c r="H698" s="1">
        <v>-39.704000000000001</v>
      </c>
      <c r="I698" s="1">
        <v>160.36199999999999</v>
      </c>
      <c r="J698" s="1">
        <v>5.8659999999999997</v>
      </c>
      <c r="K698" s="1">
        <v>8.6300000000000008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10</v>
      </c>
      <c r="F699" s="1">
        <v>-23.856000000000002</v>
      </c>
      <c r="G699" s="1">
        <v>-17.138000000000002</v>
      </c>
      <c r="H699" s="1">
        <v>36.917999999999999</v>
      </c>
      <c r="I699" s="1">
        <v>-149.12100000000001</v>
      </c>
      <c r="J699" s="1">
        <v>-5.4610000000000003</v>
      </c>
      <c r="K699" s="1">
        <v>-8.0340000000000007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9</v>
      </c>
      <c r="F700" s="1">
        <v>38.476999999999997</v>
      </c>
      <c r="G700" s="1">
        <v>27.494</v>
      </c>
      <c r="H700" s="1">
        <v>18.687999999999999</v>
      </c>
      <c r="I700" s="1">
        <v>-75.483999999999995</v>
      </c>
      <c r="J700" s="1">
        <v>-2.762</v>
      </c>
      <c r="K700" s="1">
        <v>-4.0640000000000001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8</v>
      </c>
      <c r="F701" s="1">
        <v>-36.389000000000003</v>
      </c>
      <c r="G701" s="1">
        <v>-26.216000000000001</v>
      </c>
      <c r="H701" s="1">
        <v>18.687999999999999</v>
      </c>
      <c r="I701" s="1">
        <v>-75.483999999999995</v>
      </c>
      <c r="J701" s="1">
        <v>-2.762</v>
      </c>
      <c r="K701" s="1">
        <v>-4.0640000000000001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11</v>
      </c>
      <c r="F702" s="1">
        <v>-53.143000000000001</v>
      </c>
      <c r="G702" s="1">
        <v>-34.113</v>
      </c>
      <c r="H702" s="1">
        <v>-7.7859999999999996</v>
      </c>
      <c r="I702" s="1">
        <v>26.861999999999998</v>
      </c>
      <c r="J702" s="1">
        <v>1.2689999999999999</v>
      </c>
      <c r="K702" s="1">
        <v>1.867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10</v>
      </c>
      <c r="F703" s="1">
        <v>-29.187000000000001</v>
      </c>
      <c r="G703" s="1">
        <v>-19.09</v>
      </c>
      <c r="H703" s="1">
        <v>6.2439999999999998</v>
      </c>
      <c r="I703" s="1">
        <v>-21.626999999999999</v>
      </c>
      <c r="J703" s="1">
        <v>-1.0209999999999999</v>
      </c>
      <c r="K703" s="1">
        <v>-1.5009999999999999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9</v>
      </c>
      <c r="F704" s="1">
        <v>78.046999999999997</v>
      </c>
      <c r="G704" s="1">
        <v>50.256</v>
      </c>
      <c r="H704" s="1">
        <v>3.2629999999999999</v>
      </c>
      <c r="I704" s="1">
        <v>-11.276</v>
      </c>
      <c r="J704" s="1">
        <v>-0.53200000000000003</v>
      </c>
      <c r="K704" s="1">
        <v>-0.78300000000000003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8</v>
      </c>
      <c r="F705" s="1">
        <v>-66.906000000000006</v>
      </c>
      <c r="G705" s="1">
        <v>-43.268999999999998</v>
      </c>
      <c r="H705" s="1">
        <v>3.2629999999999999</v>
      </c>
      <c r="I705" s="1">
        <v>-11.276</v>
      </c>
      <c r="J705" s="1">
        <v>-0.53200000000000003</v>
      </c>
      <c r="K705" s="1">
        <v>-0.78300000000000003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11</v>
      </c>
      <c r="F706" s="1">
        <v>-51.15</v>
      </c>
      <c r="G706" s="1">
        <v>-32.645000000000003</v>
      </c>
      <c r="H706" s="1">
        <v>-17.309000000000001</v>
      </c>
      <c r="I706" s="1">
        <v>65.662999999999997</v>
      </c>
      <c r="J706" s="1">
        <v>2.9660000000000002</v>
      </c>
      <c r="K706" s="1">
        <v>4.3630000000000004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10</v>
      </c>
      <c r="F707" s="1">
        <v>-40.765999999999998</v>
      </c>
      <c r="G707" s="1">
        <v>-26.902000000000001</v>
      </c>
      <c r="H707" s="1">
        <v>14.18</v>
      </c>
      <c r="I707" s="1">
        <v>-53.835999999999999</v>
      </c>
      <c r="J707" s="1">
        <v>-2.431</v>
      </c>
      <c r="K707" s="1">
        <v>-3.577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9</v>
      </c>
      <c r="F708" s="1">
        <v>78.632000000000005</v>
      </c>
      <c r="G708" s="1">
        <v>50.786000000000001</v>
      </c>
      <c r="H708" s="1">
        <v>7.3230000000000004</v>
      </c>
      <c r="I708" s="1">
        <v>-27.79</v>
      </c>
      <c r="J708" s="1">
        <v>-1.2549999999999999</v>
      </c>
      <c r="K708" s="1">
        <v>-1.8460000000000001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8</v>
      </c>
      <c r="F709" s="1">
        <v>-73.802999999999997</v>
      </c>
      <c r="G709" s="1">
        <v>-48.113999999999997</v>
      </c>
      <c r="H709" s="1">
        <v>7.3230000000000004</v>
      </c>
      <c r="I709" s="1">
        <v>-27.79</v>
      </c>
      <c r="J709" s="1">
        <v>-1.2549999999999999</v>
      </c>
      <c r="K709" s="1">
        <v>-1.8460000000000001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11</v>
      </c>
      <c r="F710" s="1">
        <v>-52.81</v>
      </c>
      <c r="G710" s="1">
        <v>-33.874000000000002</v>
      </c>
      <c r="H710" s="1">
        <v>-23.972000000000001</v>
      </c>
      <c r="I710" s="1">
        <v>94.09</v>
      </c>
      <c r="J710" s="1">
        <v>4.0129999999999999</v>
      </c>
      <c r="K710" s="1">
        <v>5.9029999999999996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10</v>
      </c>
      <c r="F711" s="1">
        <v>-36.752000000000002</v>
      </c>
      <c r="G711" s="1">
        <v>-24.245000000000001</v>
      </c>
      <c r="H711" s="1">
        <v>19.596</v>
      </c>
      <c r="I711" s="1">
        <v>-76.963999999999999</v>
      </c>
      <c r="J711" s="1">
        <v>-3.2839999999999998</v>
      </c>
      <c r="K711" s="1">
        <v>-4.8319999999999999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9</v>
      </c>
      <c r="F712" s="1">
        <v>79.951999999999998</v>
      </c>
      <c r="G712" s="1">
        <v>51.689</v>
      </c>
      <c r="H712" s="1">
        <v>10.132</v>
      </c>
      <c r="I712" s="1">
        <v>-39.78</v>
      </c>
      <c r="J712" s="1">
        <v>-1.6970000000000001</v>
      </c>
      <c r="K712" s="1">
        <v>-2.4969999999999999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8</v>
      </c>
      <c r="F713" s="1">
        <v>-72.483000000000004</v>
      </c>
      <c r="G713" s="1">
        <v>-47.210999999999999</v>
      </c>
      <c r="H713" s="1">
        <v>10.132</v>
      </c>
      <c r="I713" s="1">
        <v>-39.78</v>
      </c>
      <c r="J713" s="1">
        <v>-1.6970000000000001</v>
      </c>
      <c r="K713" s="1">
        <v>-2.4969999999999999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11</v>
      </c>
      <c r="F714" s="1">
        <v>-55.023000000000003</v>
      </c>
      <c r="G714" s="1">
        <v>-35.423000000000002</v>
      </c>
      <c r="H714" s="1">
        <v>-29.119</v>
      </c>
      <c r="I714" s="1">
        <v>116.001</v>
      </c>
      <c r="J714" s="1">
        <v>4.7590000000000003</v>
      </c>
      <c r="K714" s="1">
        <v>7.0010000000000003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10</v>
      </c>
      <c r="F715" s="1">
        <v>-36.262</v>
      </c>
      <c r="G715" s="1">
        <v>-23.818999999999999</v>
      </c>
      <c r="H715" s="1">
        <v>23.911999999999999</v>
      </c>
      <c r="I715" s="1">
        <v>-95.325000000000003</v>
      </c>
      <c r="J715" s="1">
        <v>-3.9</v>
      </c>
      <c r="K715" s="1">
        <v>-5.7380000000000004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9</v>
      </c>
      <c r="F716" s="1">
        <v>80.581000000000003</v>
      </c>
      <c r="G716" s="1">
        <v>52.148000000000003</v>
      </c>
      <c r="H716" s="1">
        <v>12.333</v>
      </c>
      <c r="I716" s="1">
        <v>-49.146000000000001</v>
      </c>
      <c r="J716" s="1">
        <v>-2.0139999999999998</v>
      </c>
      <c r="K716" s="1">
        <v>-2.9630000000000001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8</v>
      </c>
      <c r="F717" s="1">
        <v>-71.853999999999999</v>
      </c>
      <c r="G717" s="1">
        <v>-46.752000000000002</v>
      </c>
      <c r="H717" s="1">
        <v>12.333</v>
      </c>
      <c r="I717" s="1">
        <v>-49.146000000000001</v>
      </c>
      <c r="J717" s="1">
        <v>-2.0139999999999998</v>
      </c>
      <c r="K717" s="1">
        <v>-2.9630000000000001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11</v>
      </c>
      <c r="F718" s="1">
        <v>-58.759</v>
      </c>
      <c r="G718" s="1">
        <v>-38.1</v>
      </c>
      <c r="H718" s="1">
        <v>-28.477</v>
      </c>
      <c r="I718" s="1">
        <v>115.001</v>
      </c>
      <c r="J718" s="1">
        <v>4.2539999999999996</v>
      </c>
      <c r="K718" s="1">
        <v>6.2590000000000003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10</v>
      </c>
      <c r="F719" s="1">
        <v>-30.387</v>
      </c>
      <c r="G719" s="1">
        <v>-19.850999999999999</v>
      </c>
      <c r="H719" s="1">
        <v>22.643000000000001</v>
      </c>
      <c r="I719" s="1">
        <v>-91.448999999999998</v>
      </c>
      <c r="J719" s="1">
        <v>-3.3940000000000001</v>
      </c>
      <c r="K719" s="1">
        <v>-4.9930000000000003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9</v>
      </c>
      <c r="F720" s="1">
        <v>82.816000000000003</v>
      </c>
      <c r="G720" s="1">
        <v>53.694000000000003</v>
      </c>
      <c r="H720" s="1">
        <v>11.888</v>
      </c>
      <c r="I720" s="1">
        <v>-48.011000000000003</v>
      </c>
      <c r="J720" s="1">
        <v>-1.7789999999999999</v>
      </c>
      <c r="K720" s="1">
        <v>-2.617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8</v>
      </c>
      <c r="F721" s="1">
        <v>-69.619</v>
      </c>
      <c r="G721" s="1">
        <v>-45.206000000000003</v>
      </c>
      <c r="H721" s="1">
        <v>11.888</v>
      </c>
      <c r="I721" s="1">
        <v>-48.011000000000003</v>
      </c>
      <c r="J721" s="1">
        <v>-1.7789999999999999</v>
      </c>
      <c r="K721" s="1">
        <v>-2.617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11</v>
      </c>
      <c r="F722" s="1">
        <v>-15.196</v>
      </c>
      <c r="G722" s="1">
        <v>-9.2279999999999998</v>
      </c>
      <c r="H722" s="1">
        <v>-2.0379999999999998</v>
      </c>
      <c r="I722" s="1">
        <v>7.1680000000000001</v>
      </c>
      <c r="J722" s="1">
        <v>0.52</v>
      </c>
      <c r="K722" s="1">
        <v>0.76500000000000001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10</v>
      </c>
      <c r="F723" s="1">
        <v>-17.242000000000001</v>
      </c>
      <c r="G723" s="1">
        <v>-10.475</v>
      </c>
      <c r="H723" s="1">
        <v>1.869</v>
      </c>
      <c r="I723" s="1">
        <v>-6.5940000000000003</v>
      </c>
      <c r="J723" s="1">
        <v>-0.47799999999999998</v>
      </c>
      <c r="K723" s="1">
        <v>-0.70399999999999996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9</v>
      </c>
      <c r="F724" s="1">
        <v>22.789000000000001</v>
      </c>
      <c r="G724" s="1">
        <v>13.840999999999999</v>
      </c>
      <c r="H724" s="1">
        <v>0.88800000000000001</v>
      </c>
      <c r="I724" s="1">
        <v>-3.1280000000000001</v>
      </c>
      <c r="J724" s="1">
        <v>-0.22700000000000001</v>
      </c>
      <c r="K724" s="1">
        <v>-0.33400000000000002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8</v>
      </c>
      <c r="F725" s="1">
        <v>-23.719000000000001</v>
      </c>
      <c r="G725" s="1">
        <v>-14.407</v>
      </c>
      <c r="H725" s="1">
        <v>0.88800000000000001</v>
      </c>
      <c r="I725" s="1">
        <v>-3.1280000000000001</v>
      </c>
      <c r="J725" s="1">
        <v>-0.22700000000000001</v>
      </c>
      <c r="K725" s="1">
        <v>-0.33400000000000002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11</v>
      </c>
      <c r="F726" s="1">
        <v>-19.510999999999999</v>
      </c>
      <c r="G726" s="1">
        <v>-11.94</v>
      </c>
      <c r="H726" s="1">
        <v>-2.9870000000000001</v>
      </c>
      <c r="I726" s="1">
        <v>11.706</v>
      </c>
      <c r="J726" s="1">
        <v>0.82799999999999996</v>
      </c>
      <c r="K726" s="1">
        <v>1.2190000000000001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10</v>
      </c>
      <c r="F727" s="1">
        <v>-18.922999999999998</v>
      </c>
      <c r="G727" s="1">
        <v>-11.606999999999999</v>
      </c>
      <c r="H727" s="1">
        <v>2.8879999999999999</v>
      </c>
      <c r="I727" s="1">
        <v>-11.318</v>
      </c>
      <c r="J727" s="1">
        <v>-0.80100000000000005</v>
      </c>
      <c r="K727" s="1">
        <v>-1.1779999999999999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9</v>
      </c>
      <c r="F728" s="1">
        <v>26.776</v>
      </c>
      <c r="G728" s="1">
        <v>16.399999999999999</v>
      </c>
      <c r="H728" s="1">
        <v>1.335</v>
      </c>
      <c r="I728" s="1">
        <v>-5.2329999999999997</v>
      </c>
      <c r="J728" s="1">
        <v>-0.37</v>
      </c>
      <c r="K728" s="1">
        <v>-0.54500000000000004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8</v>
      </c>
      <c r="F729" s="1">
        <v>-26.507999999999999</v>
      </c>
      <c r="G729" s="1">
        <v>-16.248000000000001</v>
      </c>
      <c r="H729" s="1">
        <v>1.335</v>
      </c>
      <c r="I729" s="1">
        <v>-5.2329999999999997</v>
      </c>
      <c r="J729" s="1">
        <v>-0.37</v>
      </c>
      <c r="K729" s="1">
        <v>-0.54500000000000004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11</v>
      </c>
      <c r="F730" s="1">
        <v>-18.893999999999998</v>
      </c>
      <c r="G730" s="1">
        <v>-11.57</v>
      </c>
      <c r="H730" s="1">
        <v>-4.008</v>
      </c>
      <c r="I730" s="1">
        <v>16.452000000000002</v>
      </c>
      <c r="J730" s="1">
        <v>1.1220000000000001</v>
      </c>
      <c r="K730" s="1">
        <v>1.65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10</v>
      </c>
      <c r="F731" s="1">
        <v>-19.288</v>
      </c>
      <c r="G731" s="1">
        <v>-11.824999999999999</v>
      </c>
      <c r="H731" s="1">
        <v>3.84</v>
      </c>
      <c r="I731" s="1">
        <v>-15.766</v>
      </c>
      <c r="J731" s="1">
        <v>-1.075</v>
      </c>
      <c r="K731" s="1">
        <v>-1.5820000000000001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9</v>
      </c>
      <c r="F732" s="1">
        <v>26.552</v>
      </c>
      <c r="G732" s="1">
        <v>16.265999999999998</v>
      </c>
      <c r="H732" s="1">
        <v>1.784</v>
      </c>
      <c r="I732" s="1">
        <v>-7.3220000000000001</v>
      </c>
      <c r="J732" s="1">
        <v>-0.499</v>
      </c>
      <c r="K732" s="1">
        <v>-0.73499999999999999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8</v>
      </c>
      <c r="F733" s="1">
        <v>-26.731999999999999</v>
      </c>
      <c r="G733" s="1">
        <v>-16.382000000000001</v>
      </c>
      <c r="H733" s="1">
        <v>1.784</v>
      </c>
      <c r="I733" s="1">
        <v>-7.3220000000000001</v>
      </c>
      <c r="J733" s="1">
        <v>-0.499</v>
      </c>
      <c r="K733" s="1">
        <v>-0.73499999999999999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11</v>
      </c>
      <c r="F734" s="1">
        <v>-18.885000000000002</v>
      </c>
      <c r="G734" s="1">
        <v>-11.563000000000001</v>
      </c>
      <c r="H734" s="1">
        <v>-4.7640000000000002</v>
      </c>
      <c r="I734" s="1">
        <v>19.946999999999999</v>
      </c>
      <c r="J734" s="1">
        <v>1.333</v>
      </c>
      <c r="K734" s="1">
        <v>1.9610000000000001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10</v>
      </c>
      <c r="F735" s="1">
        <v>-19.43</v>
      </c>
      <c r="G735" s="1">
        <v>-11.913</v>
      </c>
      <c r="H735" s="1">
        <v>4.5830000000000002</v>
      </c>
      <c r="I735" s="1">
        <v>-19.202999999999999</v>
      </c>
      <c r="J735" s="1">
        <v>-1.2829999999999999</v>
      </c>
      <c r="K735" s="1">
        <v>-1.887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9</v>
      </c>
      <c r="F736" s="1">
        <v>26.518000000000001</v>
      </c>
      <c r="G736" s="1">
        <v>16.245000000000001</v>
      </c>
      <c r="H736" s="1">
        <v>2.1240000000000001</v>
      </c>
      <c r="I736" s="1">
        <v>-8.8979999999999997</v>
      </c>
      <c r="J736" s="1">
        <v>-0.59499999999999997</v>
      </c>
      <c r="K736" s="1">
        <v>-0.875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8</v>
      </c>
      <c r="F737" s="1">
        <v>-26.765999999999998</v>
      </c>
      <c r="G737" s="1">
        <v>-16.402999999999999</v>
      </c>
      <c r="H737" s="1">
        <v>2.1240000000000001</v>
      </c>
      <c r="I737" s="1">
        <v>-8.8979999999999997</v>
      </c>
      <c r="J737" s="1">
        <v>-0.59499999999999997</v>
      </c>
      <c r="K737" s="1">
        <v>-0.875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11</v>
      </c>
      <c r="F738" s="1">
        <v>-18.036999999999999</v>
      </c>
      <c r="G738" s="1">
        <v>-11.045999999999999</v>
      </c>
      <c r="H738" s="1">
        <v>-4.8789999999999996</v>
      </c>
      <c r="I738" s="1">
        <v>21.06</v>
      </c>
      <c r="J738" s="1">
        <v>1.337</v>
      </c>
      <c r="K738" s="1">
        <v>1.968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10</v>
      </c>
      <c r="F739" s="1">
        <v>-19.97</v>
      </c>
      <c r="G739" s="1">
        <v>-12.242000000000001</v>
      </c>
      <c r="H739" s="1">
        <v>4.6269999999999998</v>
      </c>
      <c r="I739" s="1">
        <v>-19.971</v>
      </c>
      <c r="J739" s="1">
        <v>-1.2689999999999999</v>
      </c>
      <c r="K739" s="1">
        <v>-1.867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9</v>
      </c>
      <c r="F740" s="1">
        <v>26.202999999999999</v>
      </c>
      <c r="G740" s="1">
        <v>16.052</v>
      </c>
      <c r="H740" s="1">
        <v>2.161</v>
      </c>
      <c r="I740" s="1">
        <v>-9.3249999999999993</v>
      </c>
      <c r="J740" s="1">
        <v>-0.59199999999999997</v>
      </c>
      <c r="K740" s="1">
        <v>-0.871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8</v>
      </c>
      <c r="F741" s="1">
        <v>-27.081</v>
      </c>
      <c r="G741" s="1">
        <v>-16.596</v>
      </c>
      <c r="H741" s="1">
        <v>2.161</v>
      </c>
      <c r="I741" s="1">
        <v>-9.3249999999999993</v>
      </c>
      <c r="J741" s="1">
        <v>-0.59199999999999997</v>
      </c>
      <c r="K741" s="1">
        <v>-0.871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11</v>
      </c>
      <c r="F742" s="1">
        <v>-16.263000000000002</v>
      </c>
      <c r="G742" s="1">
        <v>-9.8640000000000008</v>
      </c>
      <c r="H742" s="1">
        <v>-1.9339999999999999</v>
      </c>
      <c r="I742" s="1">
        <v>6.8120000000000003</v>
      </c>
      <c r="J742" s="1">
        <v>0.49399999999999999</v>
      </c>
      <c r="K742" s="1">
        <v>0.72699999999999998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10</v>
      </c>
      <c r="F743" s="1">
        <v>-13.467000000000001</v>
      </c>
      <c r="G743" s="1">
        <v>-8.1959999999999997</v>
      </c>
      <c r="H743" s="1">
        <v>2.105</v>
      </c>
      <c r="I743" s="1">
        <v>-7.3929999999999998</v>
      </c>
      <c r="J743" s="1">
        <v>-0.53700000000000003</v>
      </c>
      <c r="K743" s="1">
        <v>-0.78900000000000003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9</v>
      </c>
      <c r="F744" s="1">
        <v>22.863</v>
      </c>
      <c r="G744" s="1">
        <v>13.879</v>
      </c>
      <c r="H744" s="1">
        <v>0.96199999999999997</v>
      </c>
      <c r="I744" s="1">
        <v>-3.3820000000000001</v>
      </c>
      <c r="J744" s="1">
        <v>-0.245</v>
      </c>
      <c r="K744" s="1">
        <v>-0.36099999999999999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8</v>
      </c>
      <c r="F745" s="1">
        <v>-21.530999999999999</v>
      </c>
      <c r="G745" s="1">
        <v>-13.085000000000001</v>
      </c>
      <c r="H745" s="1">
        <v>0.96199999999999997</v>
      </c>
      <c r="I745" s="1">
        <v>-3.3820000000000001</v>
      </c>
      <c r="J745" s="1">
        <v>-0.245</v>
      </c>
      <c r="K745" s="1">
        <v>-0.36099999999999999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11</v>
      </c>
      <c r="F746" s="1">
        <v>-17.600000000000001</v>
      </c>
      <c r="G746" s="1">
        <v>-10.778</v>
      </c>
      <c r="H746" s="1">
        <v>-3.0030000000000001</v>
      </c>
      <c r="I746" s="1">
        <v>11.768000000000001</v>
      </c>
      <c r="J746" s="1">
        <v>0.83299999999999996</v>
      </c>
      <c r="K746" s="1">
        <v>1.2250000000000001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10</v>
      </c>
      <c r="F747" s="1">
        <v>-17.48</v>
      </c>
      <c r="G747" s="1">
        <v>-10.714</v>
      </c>
      <c r="H747" s="1">
        <v>3.1030000000000002</v>
      </c>
      <c r="I747" s="1">
        <v>-12.157</v>
      </c>
      <c r="J747" s="1">
        <v>-0.86</v>
      </c>
      <c r="K747" s="1">
        <v>-1.266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9</v>
      </c>
      <c r="F748" s="1">
        <v>25.46</v>
      </c>
      <c r="G748" s="1">
        <v>15.597</v>
      </c>
      <c r="H748" s="1">
        <v>1.454</v>
      </c>
      <c r="I748" s="1">
        <v>-5.6970000000000001</v>
      </c>
      <c r="J748" s="1">
        <v>-0.40300000000000002</v>
      </c>
      <c r="K748" s="1">
        <v>-0.59299999999999997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8</v>
      </c>
      <c r="F749" s="1">
        <v>-25.402000000000001</v>
      </c>
      <c r="G749" s="1">
        <v>-15.567</v>
      </c>
      <c r="H749" s="1">
        <v>1.454</v>
      </c>
      <c r="I749" s="1">
        <v>-5.6970000000000001</v>
      </c>
      <c r="J749" s="1">
        <v>-0.40300000000000002</v>
      </c>
      <c r="K749" s="1">
        <v>-0.59299999999999997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11</v>
      </c>
      <c r="F750" s="1">
        <v>-17.952000000000002</v>
      </c>
      <c r="G750" s="1">
        <v>-10.993</v>
      </c>
      <c r="H750" s="1">
        <v>-4</v>
      </c>
      <c r="I750" s="1">
        <v>16.420000000000002</v>
      </c>
      <c r="J750" s="1">
        <v>1.1200000000000001</v>
      </c>
      <c r="K750" s="1">
        <v>1.6479999999999999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10</v>
      </c>
      <c r="F751" s="1">
        <v>-16.931000000000001</v>
      </c>
      <c r="G751" s="1">
        <v>-10.381</v>
      </c>
      <c r="H751" s="1">
        <v>4.1680000000000001</v>
      </c>
      <c r="I751" s="1">
        <v>-17.109000000000002</v>
      </c>
      <c r="J751" s="1">
        <v>-1.167</v>
      </c>
      <c r="K751" s="1">
        <v>-1.716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9</v>
      </c>
      <c r="F752" s="1">
        <v>25.673999999999999</v>
      </c>
      <c r="G752" s="1">
        <v>15.728</v>
      </c>
      <c r="H752" s="1">
        <v>1.9450000000000001</v>
      </c>
      <c r="I752" s="1">
        <v>-7.9829999999999997</v>
      </c>
      <c r="J752" s="1">
        <v>-0.54400000000000004</v>
      </c>
      <c r="K752" s="1">
        <v>-0.80100000000000005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8</v>
      </c>
      <c r="F753" s="1">
        <v>-25.187999999999999</v>
      </c>
      <c r="G753" s="1">
        <v>-15.436</v>
      </c>
      <c r="H753" s="1">
        <v>1.9450000000000001</v>
      </c>
      <c r="I753" s="1">
        <v>-7.9829999999999997</v>
      </c>
      <c r="J753" s="1">
        <v>-0.54400000000000004</v>
      </c>
      <c r="K753" s="1">
        <v>-0.80100000000000005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11</v>
      </c>
      <c r="F754" s="1">
        <v>-17.969000000000001</v>
      </c>
      <c r="G754" s="1">
        <v>-11.003</v>
      </c>
      <c r="H754" s="1">
        <v>-4.7809999999999997</v>
      </c>
      <c r="I754" s="1">
        <v>20.030999999999999</v>
      </c>
      <c r="J754" s="1">
        <v>1.3380000000000001</v>
      </c>
      <c r="K754" s="1">
        <v>1.968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10</v>
      </c>
      <c r="F755" s="1">
        <v>-17.024000000000001</v>
      </c>
      <c r="G755" s="1">
        <v>-10.438000000000001</v>
      </c>
      <c r="H755" s="1">
        <v>4.9619999999999997</v>
      </c>
      <c r="I755" s="1">
        <v>-20.777000000000001</v>
      </c>
      <c r="J755" s="1">
        <v>-1.3879999999999999</v>
      </c>
      <c r="K755" s="1">
        <v>-2.0430000000000001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9</v>
      </c>
      <c r="F756" s="1">
        <v>25.655999999999999</v>
      </c>
      <c r="G756" s="1">
        <v>15.717000000000001</v>
      </c>
      <c r="H756" s="1">
        <v>2.3199999999999998</v>
      </c>
      <c r="I756" s="1">
        <v>-9.7159999999999993</v>
      </c>
      <c r="J756" s="1">
        <v>-0.64900000000000002</v>
      </c>
      <c r="K756" s="1">
        <v>-0.95499999999999996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8</v>
      </c>
      <c r="F757" s="1">
        <v>-25.206</v>
      </c>
      <c r="G757" s="1">
        <v>-15.446999999999999</v>
      </c>
      <c r="H757" s="1">
        <v>2.3199999999999998</v>
      </c>
      <c r="I757" s="1">
        <v>-9.7159999999999993</v>
      </c>
      <c r="J757" s="1">
        <v>-0.64900000000000002</v>
      </c>
      <c r="K757" s="1">
        <v>-0.95499999999999996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11</v>
      </c>
      <c r="F758" s="1">
        <v>-18.518000000000001</v>
      </c>
      <c r="G758" s="1">
        <v>-11.340999999999999</v>
      </c>
      <c r="H758" s="1">
        <v>-4.8289999999999997</v>
      </c>
      <c r="I758" s="1">
        <v>20.838999999999999</v>
      </c>
      <c r="J758" s="1">
        <v>1.3240000000000001</v>
      </c>
      <c r="K758" s="1">
        <v>1.948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10</v>
      </c>
      <c r="F759" s="1">
        <v>-16.239000000000001</v>
      </c>
      <c r="G759" s="1">
        <v>-9.9550000000000001</v>
      </c>
      <c r="H759" s="1">
        <v>5.0810000000000004</v>
      </c>
      <c r="I759" s="1">
        <v>-21.93</v>
      </c>
      <c r="J759" s="1">
        <v>-1.393</v>
      </c>
      <c r="K759" s="1">
        <v>-2.0489999999999999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9</v>
      </c>
      <c r="F760" s="1">
        <v>25.974</v>
      </c>
      <c r="G760" s="1">
        <v>15.912000000000001</v>
      </c>
      <c r="H760" s="1">
        <v>2.359</v>
      </c>
      <c r="I760" s="1">
        <v>-10.183</v>
      </c>
      <c r="J760" s="1">
        <v>-0.64700000000000002</v>
      </c>
      <c r="K760" s="1">
        <v>-0.95199999999999996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8</v>
      </c>
      <c r="F761" s="1">
        <v>-24.888000000000002</v>
      </c>
      <c r="G761" s="1">
        <v>-15.252000000000001</v>
      </c>
      <c r="H761" s="1">
        <v>2.359</v>
      </c>
      <c r="I761" s="1">
        <v>-10.183</v>
      </c>
      <c r="J761" s="1">
        <v>-0.64700000000000002</v>
      </c>
      <c r="K761" s="1">
        <v>-0.95199999999999996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11</v>
      </c>
      <c r="F762" s="1">
        <v>-15.143000000000001</v>
      </c>
      <c r="G762" s="1">
        <v>-9.1920000000000002</v>
      </c>
      <c r="H762" s="1">
        <v>-2.4529999999999998</v>
      </c>
      <c r="I762" s="1">
        <v>8.9649999999999999</v>
      </c>
      <c r="J762" s="1">
        <v>0.83499999999999996</v>
      </c>
      <c r="K762" s="1">
        <v>1.2290000000000001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10</v>
      </c>
      <c r="F763" s="1">
        <v>-17.29</v>
      </c>
      <c r="G763" s="1">
        <v>-10.507999999999999</v>
      </c>
      <c r="H763" s="1">
        <v>2.2490000000000001</v>
      </c>
      <c r="I763" s="1">
        <v>-8.2460000000000004</v>
      </c>
      <c r="J763" s="1">
        <v>-0.76800000000000002</v>
      </c>
      <c r="K763" s="1">
        <v>-1.1299999999999999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9</v>
      </c>
      <c r="F764" s="1">
        <v>22.765999999999998</v>
      </c>
      <c r="G764" s="1">
        <v>13.824999999999999</v>
      </c>
      <c r="H764" s="1">
        <v>1.069</v>
      </c>
      <c r="I764" s="1">
        <v>-3.9119999999999999</v>
      </c>
      <c r="J764" s="1">
        <v>-0.36399999999999999</v>
      </c>
      <c r="K764" s="1">
        <v>-0.53600000000000003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8</v>
      </c>
      <c r="F765" s="1">
        <v>-23.742000000000001</v>
      </c>
      <c r="G765" s="1">
        <v>-14.423</v>
      </c>
      <c r="H765" s="1">
        <v>1.069</v>
      </c>
      <c r="I765" s="1">
        <v>-3.9119999999999999</v>
      </c>
      <c r="J765" s="1">
        <v>-0.36399999999999999</v>
      </c>
      <c r="K765" s="1">
        <v>-0.53600000000000003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11</v>
      </c>
      <c r="F766" s="1">
        <v>-19.449000000000002</v>
      </c>
      <c r="G766" s="1">
        <v>-11.898</v>
      </c>
      <c r="H766" s="1">
        <v>-3.57</v>
      </c>
      <c r="I766" s="1">
        <v>14.622</v>
      </c>
      <c r="J766" s="1">
        <v>1.341</v>
      </c>
      <c r="K766" s="1">
        <v>1.9730000000000001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10</v>
      </c>
      <c r="F767" s="1">
        <v>-18.984000000000002</v>
      </c>
      <c r="G767" s="1">
        <v>-11.648</v>
      </c>
      <c r="H767" s="1">
        <v>3.4510000000000001</v>
      </c>
      <c r="I767" s="1">
        <v>-14.138</v>
      </c>
      <c r="J767" s="1">
        <v>-1.2969999999999999</v>
      </c>
      <c r="K767" s="1">
        <v>-1.9079999999999999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9</v>
      </c>
      <c r="F768" s="1">
        <v>26.748000000000001</v>
      </c>
      <c r="G768" s="1">
        <v>16.381</v>
      </c>
      <c r="H768" s="1">
        <v>1.5960000000000001</v>
      </c>
      <c r="I768" s="1">
        <v>-6.5359999999999996</v>
      </c>
      <c r="J768" s="1">
        <v>-0.6</v>
      </c>
      <c r="K768" s="1">
        <v>-0.88200000000000001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8</v>
      </c>
      <c r="F769" s="1">
        <v>-26.536000000000001</v>
      </c>
      <c r="G769" s="1">
        <v>-16.266999999999999</v>
      </c>
      <c r="H769" s="1">
        <v>1.5960000000000001</v>
      </c>
      <c r="I769" s="1">
        <v>-6.5359999999999996</v>
      </c>
      <c r="J769" s="1">
        <v>-0.6</v>
      </c>
      <c r="K769" s="1">
        <v>-0.88200000000000001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11</v>
      </c>
      <c r="F770" s="1">
        <v>-18.832999999999998</v>
      </c>
      <c r="G770" s="1">
        <v>-11.531000000000001</v>
      </c>
      <c r="H770" s="1">
        <v>-4.7320000000000002</v>
      </c>
      <c r="I770" s="1">
        <v>20.513000000000002</v>
      </c>
      <c r="J770" s="1">
        <v>1.833</v>
      </c>
      <c r="K770" s="1">
        <v>2.6970000000000001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10</v>
      </c>
      <c r="F771" s="1">
        <v>-19.346</v>
      </c>
      <c r="G771" s="1">
        <v>-11.863</v>
      </c>
      <c r="H771" s="1">
        <v>4.5339999999999998</v>
      </c>
      <c r="I771" s="1">
        <v>-19.658000000000001</v>
      </c>
      <c r="J771" s="1">
        <v>-1.7569999999999999</v>
      </c>
      <c r="K771" s="1">
        <v>-2.5840000000000001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9</v>
      </c>
      <c r="F772" s="1">
        <v>26.526</v>
      </c>
      <c r="G772" s="1">
        <v>16.248999999999999</v>
      </c>
      <c r="H772" s="1">
        <v>2.1059999999999999</v>
      </c>
      <c r="I772" s="1">
        <v>-9.1300000000000008</v>
      </c>
      <c r="J772" s="1">
        <v>-0.81599999999999995</v>
      </c>
      <c r="K772" s="1">
        <v>-1.2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8</v>
      </c>
      <c r="F773" s="1">
        <v>-26.757999999999999</v>
      </c>
      <c r="G773" s="1">
        <v>-16.399000000000001</v>
      </c>
      <c r="H773" s="1">
        <v>2.1059999999999999</v>
      </c>
      <c r="I773" s="1">
        <v>-9.1300000000000008</v>
      </c>
      <c r="J773" s="1">
        <v>-0.81599999999999995</v>
      </c>
      <c r="K773" s="1">
        <v>-1.2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11</v>
      </c>
      <c r="F774" s="1">
        <v>-18.827000000000002</v>
      </c>
      <c r="G774" s="1">
        <v>-11.525</v>
      </c>
      <c r="H774" s="1">
        <v>-5.593</v>
      </c>
      <c r="I774" s="1">
        <v>24.856000000000002</v>
      </c>
      <c r="J774" s="1">
        <v>2.1850000000000001</v>
      </c>
      <c r="K774" s="1">
        <v>3.214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10</v>
      </c>
      <c r="F775" s="1">
        <v>-19.484999999999999</v>
      </c>
      <c r="G775" s="1">
        <v>-11.949</v>
      </c>
      <c r="H775" s="1">
        <v>5.3789999999999996</v>
      </c>
      <c r="I775" s="1">
        <v>-23.925000000000001</v>
      </c>
      <c r="J775" s="1">
        <v>-2.1030000000000002</v>
      </c>
      <c r="K775" s="1">
        <v>-3.0939999999999999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9</v>
      </c>
      <c r="F776" s="1">
        <v>26.492000000000001</v>
      </c>
      <c r="G776" s="1">
        <v>16.228000000000002</v>
      </c>
      <c r="H776" s="1">
        <v>2.4940000000000002</v>
      </c>
      <c r="I776" s="1">
        <v>-11.087</v>
      </c>
      <c r="J776" s="1">
        <v>-0.97399999999999998</v>
      </c>
      <c r="K776" s="1">
        <v>-1.4339999999999999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8</v>
      </c>
      <c r="F777" s="1">
        <v>-26.792000000000002</v>
      </c>
      <c r="G777" s="1">
        <v>-16.420000000000002</v>
      </c>
      <c r="H777" s="1">
        <v>2.4940000000000002</v>
      </c>
      <c r="I777" s="1">
        <v>-11.087</v>
      </c>
      <c r="J777" s="1">
        <v>-0.97399999999999998</v>
      </c>
      <c r="K777" s="1">
        <v>-1.4339999999999999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11</v>
      </c>
      <c r="F778" s="1">
        <v>-18.003</v>
      </c>
      <c r="G778" s="1">
        <v>-11.023</v>
      </c>
      <c r="H778" s="1">
        <v>-5.5919999999999996</v>
      </c>
      <c r="I778" s="1">
        <v>26.007999999999999</v>
      </c>
      <c r="J778" s="1">
        <v>2.2389999999999999</v>
      </c>
      <c r="K778" s="1">
        <v>3.2949999999999999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10</v>
      </c>
      <c r="F779" s="1">
        <v>-20.003</v>
      </c>
      <c r="G779" s="1">
        <v>-12.263999999999999</v>
      </c>
      <c r="H779" s="1">
        <v>5.3049999999999997</v>
      </c>
      <c r="I779" s="1">
        <v>-24.664999999999999</v>
      </c>
      <c r="J779" s="1">
        <v>-2.1240000000000001</v>
      </c>
      <c r="K779" s="1">
        <v>-3.125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9</v>
      </c>
      <c r="F780" s="1">
        <v>26.187999999999999</v>
      </c>
      <c r="G780" s="1">
        <v>16.042000000000002</v>
      </c>
      <c r="H780" s="1">
        <v>2.4769999999999999</v>
      </c>
      <c r="I780" s="1">
        <v>-11.516999999999999</v>
      </c>
      <c r="J780" s="1">
        <v>-0.99199999999999999</v>
      </c>
      <c r="K780" s="1">
        <v>-1.4590000000000001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8</v>
      </c>
      <c r="F781" s="1">
        <v>-27.096</v>
      </c>
      <c r="G781" s="1">
        <v>-16.606000000000002</v>
      </c>
      <c r="H781" s="1">
        <v>2.4769999999999999</v>
      </c>
      <c r="I781" s="1">
        <v>-11.516999999999999</v>
      </c>
      <c r="J781" s="1">
        <v>-0.99199999999999999</v>
      </c>
      <c r="K781" s="1">
        <v>-1.4590000000000001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11</v>
      </c>
      <c r="F782" s="1">
        <v>-16.213000000000001</v>
      </c>
      <c r="G782" s="1">
        <v>-9.83</v>
      </c>
      <c r="H782" s="1">
        <v>-2.3279999999999998</v>
      </c>
      <c r="I782" s="1">
        <v>8.52</v>
      </c>
      <c r="J782" s="1">
        <v>0.79400000000000004</v>
      </c>
      <c r="K782" s="1">
        <v>1.1679999999999999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10</v>
      </c>
      <c r="F783" s="1">
        <v>-13.521000000000001</v>
      </c>
      <c r="G783" s="1">
        <v>-8.2330000000000005</v>
      </c>
      <c r="H783" s="1">
        <v>2.5339999999999998</v>
      </c>
      <c r="I783" s="1">
        <v>-9.2469999999999999</v>
      </c>
      <c r="J783" s="1">
        <v>-0.86199999999999999</v>
      </c>
      <c r="K783" s="1">
        <v>-1.268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9</v>
      </c>
      <c r="F784" s="1">
        <v>22.838000000000001</v>
      </c>
      <c r="G784" s="1">
        <v>13.862</v>
      </c>
      <c r="H784" s="1">
        <v>1.157</v>
      </c>
      <c r="I784" s="1">
        <v>-4.2300000000000004</v>
      </c>
      <c r="J784" s="1">
        <v>-0.39400000000000002</v>
      </c>
      <c r="K784" s="1">
        <v>-0.57999999999999996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8</v>
      </c>
      <c r="F785" s="1">
        <v>-21.556000000000001</v>
      </c>
      <c r="G785" s="1">
        <v>-13.102</v>
      </c>
      <c r="H785" s="1">
        <v>1.157</v>
      </c>
      <c r="I785" s="1">
        <v>-4.2300000000000004</v>
      </c>
      <c r="J785" s="1">
        <v>-0.39400000000000002</v>
      </c>
      <c r="K785" s="1">
        <v>-0.57999999999999996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11</v>
      </c>
      <c r="F786" s="1">
        <v>-17.536999999999999</v>
      </c>
      <c r="G786" s="1">
        <v>-10.736000000000001</v>
      </c>
      <c r="H786" s="1">
        <v>-3.59</v>
      </c>
      <c r="I786" s="1">
        <v>14.7</v>
      </c>
      <c r="J786" s="1">
        <v>1.349</v>
      </c>
      <c r="K786" s="1">
        <v>1.984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10</v>
      </c>
      <c r="F787" s="1">
        <v>-17.545000000000002</v>
      </c>
      <c r="G787" s="1">
        <v>-10.757</v>
      </c>
      <c r="H787" s="1">
        <v>3.7090000000000001</v>
      </c>
      <c r="I787" s="1">
        <v>-15.186</v>
      </c>
      <c r="J787" s="1">
        <v>-1.393</v>
      </c>
      <c r="K787" s="1">
        <v>-2.0499999999999998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9</v>
      </c>
      <c r="F788" s="1">
        <v>25.428999999999998</v>
      </c>
      <c r="G788" s="1">
        <v>15.577</v>
      </c>
      <c r="H788" s="1">
        <v>1.738</v>
      </c>
      <c r="I788" s="1">
        <v>-7.1159999999999997</v>
      </c>
      <c r="J788" s="1">
        <v>-0.65300000000000002</v>
      </c>
      <c r="K788" s="1">
        <v>-0.96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8</v>
      </c>
      <c r="F789" s="1">
        <v>-25.433</v>
      </c>
      <c r="G789" s="1">
        <v>-15.587</v>
      </c>
      <c r="H789" s="1">
        <v>1.738</v>
      </c>
      <c r="I789" s="1">
        <v>-7.1159999999999997</v>
      </c>
      <c r="J789" s="1">
        <v>-0.65300000000000002</v>
      </c>
      <c r="K789" s="1">
        <v>-0.96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11</v>
      </c>
      <c r="F790" s="1">
        <v>-17.891999999999999</v>
      </c>
      <c r="G790" s="1">
        <v>-10.954000000000001</v>
      </c>
      <c r="H790" s="1">
        <v>-4.7229999999999999</v>
      </c>
      <c r="I790" s="1">
        <v>20.474</v>
      </c>
      <c r="J790" s="1">
        <v>1.83</v>
      </c>
      <c r="K790" s="1">
        <v>2.6920000000000002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10</v>
      </c>
      <c r="F791" s="1">
        <v>-16.992999999999999</v>
      </c>
      <c r="G791" s="1">
        <v>-10.422000000000001</v>
      </c>
      <c r="H791" s="1">
        <v>4.9210000000000003</v>
      </c>
      <c r="I791" s="1">
        <v>-21.332000000000001</v>
      </c>
      <c r="J791" s="1">
        <v>-1.9059999999999999</v>
      </c>
      <c r="K791" s="1">
        <v>-2.8039999999999998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9</v>
      </c>
      <c r="F792" s="1">
        <v>25.645</v>
      </c>
      <c r="G792" s="1">
        <v>15.709</v>
      </c>
      <c r="H792" s="1">
        <v>2.2959999999999998</v>
      </c>
      <c r="I792" s="1">
        <v>-9.9540000000000006</v>
      </c>
      <c r="J792" s="1">
        <v>-0.88900000000000001</v>
      </c>
      <c r="K792" s="1">
        <v>-1.3089999999999999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8</v>
      </c>
      <c r="F793" s="1">
        <v>-25.216999999999999</v>
      </c>
      <c r="G793" s="1">
        <v>-15.455</v>
      </c>
      <c r="H793" s="1">
        <v>2.2959999999999998</v>
      </c>
      <c r="I793" s="1">
        <v>-9.9540000000000006</v>
      </c>
      <c r="J793" s="1">
        <v>-0.88900000000000001</v>
      </c>
      <c r="K793" s="1">
        <v>-1.3089999999999999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11</v>
      </c>
      <c r="F794" s="1">
        <v>-17.911000000000001</v>
      </c>
      <c r="G794" s="1">
        <v>-10.965999999999999</v>
      </c>
      <c r="H794" s="1">
        <v>-5.6109999999999998</v>
      </c>
      <c r="I794" s="1">
        <v>24.957000000000001</v>
      </c>
      <c r="J794" s="1">
        <v>2.1930000000000001</v>
      </c>
      <c r="K794" s="1">
        <v>3.2269999999999999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10</v>
      </c>
      <c r="F795" s="1">
        <v>-17.085000000000001</v>
      </c>
      <c r="G795" s="1">
        <v>-10.477</v>
      </c>
      <c r="H795" s="1">
        <v>5.8259999999999996</v>
      </c>
      <c r="I795" s="1">
        <v>-25.89</v>
      </c>
      <c r="J795" s="1">
        <v>-2.2759999999999998</v>
      </c>
      <c r="K795" s="1">
        <v>-3.3479999999999999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9</v>
      </c>
      <c r="F796" s="1">
        <v>25.628</v>
      </c>
      <c r="G796" s="1">
        <v>15.698</v>
      </c>
      <c r="H796" s="1">
        <v>2.7229999999999999</v>
      </c>
      <c r="I796" s="1">
        <v>-12.106</v>
      </c>
      <c r="J796" s="1">
        <v>-1.0640000000000001</v>
      </c>
      <c r="K796" s="1">
        <v>-1.5649999999999999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8</v>
      </c>
      <c r="F797" s="1">
        <v>-25.234000000000002</v>
      </c>
      <c r="G797" s="1">
        <v>-15.465999999999999</v>
      </c>
      <c r="H797" s="1">
        <v>2.7229999999999999</v>
      </c>
      <c r="I797" s="1">
        <v>-12.106</v>
      </c>
      <c r="J797" s="1">
        <v>-1.0640000000000001</v>
      </c>
      <c r="K797" s="1">
        <v>-1.5649999999999999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11</v>
      </c>
      <c r="F798" s="1">
        <v>-18.484000000000002</v>
      </c>
      <c r="G798" s="1">
        <v>-11.318</v>
      </c>
      <c r="H798" s="1">
        <v>-5.5350000000000001</v>
      </c>
      <c r="I798" s="1">
        <v>25.738</v>
      </c>
      <c r="J798" s="1">
        <v>2.2170000000000001</v>
      </c>
      <c r="K798" s="1">
        <v>3.2610000000000001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10</v>
      </c>
      <c r="F799" s="1">
        <v>-16.274999999999999</v>
      </c>
      <c r="G799" s="1">
        <v>-9.9789999999999992</v>
      </c>
      <c r="H799" s="1">
        <v>5.8230000000000004</v>
      </c>
      <c r="I799" s="1">
        <v>-27.082000000000001</v>
      </c>
      <c r="J799" s="1">
        <v>-2.3319999999999999</v>
      </c>
      <c r="K799" s="1">
        <v>-3.431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9</v>
      </c>
      <c r="F800" s="1">
        <v>25.957000000000001</v>
      </c>
      <c r="G800" s="1">
        <v>15.901</v>
      </c>
      <c r="H800" s="1">
        <v>2.7040000000000002</v>
      </c>
      <c r="I800" s="1">
        <v>-12.576000000000001</v>
      </c>
      <c r="J800" s="1">
        <v>-1.083</v>
      </c>
      <c r="K800" s="1">
        <v>-1.593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8</v>
      </c>
      <c r="F801" s="1">
        <v>-24.905000000000001</v>
      </c>
      <c r="G801" s="1">
        <v>-15.263</v>
      </c>
      <c r="H801" s="1">
        <v>2.7040000000000002</v>
      </c>
      <c r="I801" s="1">
        <v>-12.576000000000001</v>
      </c>
      <c r="J801" s="1">
        <v>-1.083</v>
      </c>
      <c r="K801" s="1">
        <v>-1.593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11</v>
      </c>
      <c r="F802" s="1">
        <v>-33.375</v>
      </c>
      <c r="G802" s="1">
        <v>-22.913</v>
      </c>
      <c r="H802" s="1">
        <v>-15.507</v>
      </c>
      <c r="I802" s="1">
        <v>56.027000000000001</v>
      </c>
      <c r="J802" s="1">
        <v>5.851</v>
      </c>
      <c r="K802" s="1">
        <v>8.609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10</v>
      </c>
      <c r="F803" s="1">
        <v>-25.033000000000001</v>
      </c>
      <c r="G803" s="1">
        <v>-17.257999999999999</v>
      </c>
      <c r="H803" s="1">
        <v>14.285</v>
      </c>
      <c r="I803" s="1">
        <v>-51.939</v>
      </c>
      <c r="J803" s="1">
        <v>-5.423</v>
      </c>
      <c r="K803" s="1">
        <v>-7.9790000000000001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9</v>
      </c>
      <c r="F804" s="1">
        <v>48.220999999999997</v>
      </c>
      <c r="G804" s="1">
        <v>33.235999999999997</v>
      </c>
      <c r="H804" s="1">
        <v>7.266</v>
      </c>
      <c r="I804" s="1">
        <v>-26.332999999999998</v>
      </c>
      <c r="J804" s="1">
        <v>-2.75</v>
      </c>
      <c r="K804" s="1">
        <v>-4.0460000000000003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8</v>
      </c>
      <c r="F805" s="1">
        <v>-44.152000000000001</v>
      </c>
      <c r="G805" s="1">
        <v>-30.478000000000002</v>
      </c>
      <c r="H805" s="1">
        <v>7.266</v>
      </c>
      <c r="I805" s="1">
        <v>-26.332999999999998</v>
      </c>
      <c r="J805" s="1">
        <v>-2.75</v>
      </c>
      <c r="K805" s="1">
        <v>-4.0460000000000003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11</v>
      </c>
      <c r="F806" s="1">
        <v>-70.701999999999998</v>
      </c>
      <c r="G806" s="1">
        <v>-45.143000000000001</v>
      </c>
      <c r="H806" s="1">
        <v>-33.628999999999998</v>
      </c>
      <c r="I806" s="1">
        <v>141.05799999999999</v>
      </c>
      <c r="J806" s="1">
        <v>14.569000000000001</v>
      </c>
      <c r="K806" s="1">
        <v>21.434000000000001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10</v>
      </c>
      <c r="F807" s="1">
        <v>-55.906999999999996</v>
      </c>
      <c r="G807" s="1">
        <v>-34.725000000000001</v>
      </c>
      <c r="H807" s="1">
        <v>31.341999999999999</v>
      </c>
      <c r="I807" s="1">
        <v>-131.60499999999999</v>
      </c>
      <c r="J807" s="1">
        <v>-13.592000000000001</v>
      </c>
      <c r="K807" s="1">
        <v>-19.997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9</v>
      </c>
      <c r="F808" s="1">
        <v>103.628</v>
      </c>
      <c r="G808" s="1">
        <v>65.394000000000005</v>
      </c>
      <c r="H808" s="1">
        <v>15.847</v>
      </c>
      <c r="I808" s="1">
        <v>-66.503</v>
      </c>
      <c r="J808" s="1">
        <v>-6.8689999999999998</v>
      </c>
      <c r="K808" s="1">
        <v>-10.105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8</v>
      </c>
      <c r="F809" s="1">
        <v>-96.411000000000001</v>
      </c>
      <c r="G809" s="1">
        <v>-60.311999999999998</v>
      </c>
      <c r="H809" s="1">
        <v>15.847</v>
      </c>
      <c r="I809" s="1">
        <v>-66.503</v>
      </c>
      <c r="J809" s="1">
        <v>-6.8689999999999998</v>
      </c>
      <c r="K809" s="1">
        <v>-10.105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11</v>
      </c>
      <c r="F810" s="1">
        <v>-69.825000000000003</v>
      </c>
      <c r="G810" s="1">
        <v>-44.345999999999997</v>
      </c>
      <c r="H810" s="1">
        <v>-47.216999999999999</v>
      </c>
      <c r="I810" s="1">
        <v>212.26300000000001</v>
      </c>
      <c r="J810" s="1">
        <v>21.431000000000001</v>
      </c>
      <c r="K810" s="1">
        <v>31.53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10</v>
      </c>
      <c r="F811" s="1">
        <v>-57.819000000000003</v>
      </c>
      <c r="G811" s="1">
        <v>-35.941000000000003</v>
      </c>
      <c r="H811" s="1">
        <v>43.776000000000003</v>
      </c>
      <c r="I811" s="1">
        <v>-196.828</v>
      </c>
      <c r="J811" s="1">
        <v>-19.876000000000001</v>
      </c>
      <c r="K811" s="1">
        <v>-29.242000000000001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9</v>
      </c>
      <c r="F812" s="1">
        <v>102.94799999999999</v>
      </c>
      <c r="G812" s="1">
        <v>64.903000000000006</v>
      </c>
      <c r="H812" s="1">
        <v>22.193000000000001</v>
      </c>
      <c r="I812" s="1">
        <v>-99.778000000000006</v>
      </c>
      <c r="J812" s="1">
        <v>-10.074999999999999</v>
      </c>
      <c r="K812" s="1">
        <v>-14.821999999999999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8</v>
      </c>
      <c r="F813" s="1">
        <v>-97.090999999999994</v>
      </c>
      <c r="G813" s="1">
        <v>-60.802999999999997</v>
      </c>
      <c r="H813" s="1">
        <v>22.193000000000001</v>
      </c>
      <c r="I813" s="1">
        <v>-99.778000000000006</v>
      </c>
      <c r="J813" s="1">
        <v>-10.074999999999999</v>
      </c>
      <c r="K813" s="1">
        <v>-14.821999999999999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11</v>
      </c>
      <c r="F814" s="1">
        <v>-66.286000000000001</v>
      </c>
      <c r="G814" s="1">
        <v>-42.103999999999999</v>
      </c>
      <c r="H814" s="1">
        <v>-57.302</v>
      </c>
      <c r="I814" s="1">
        <v>265.79199999999997</v>
      </c>
      <c r="J814" s="1">
        <v>26.413</v>
      </c>
      <c r="K814" s="1">
        <v>38.86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10</v>
      </c>
      <c r="F815" s="1">
        <v>-59.692999999999998</v>
      </c>
      <c r="G815" s="1">
        <v>-37.307000000000002</v>
      </c>
      <c r="H815" s="1">
        <v>53.296999999999997</v>
      </c>
      <c r="I815" s="1">
        <v>-247.56800000000001</v>
      </c>
      <c r="J815" s="1">
        <v>-24.606999999999999</v>
      </c>
      <c r="K815" s="1">
        <v>-36.201999999999998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9</v>
      </c>
      <c r="F816" s="1">
        <v>101.628</v>
      </c>
      <c r="G816" s="1">
        <v>64.022999999999996</v>
      </c>
      <c r="H816" s="1">
        <v>26.975000000000001</v>
      </c>
      <c r="I816" s="1">
        <v>-125.21</v>
      </c>
      <c r="J816" s="1">
        <v>-12.444000000000001</v>
      </c>
      <c r="K816" s="1">
        <v>-18.308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8</v>
      </c>
      <c r="F817" s="1">
        <v>-98.411000000000001</v>
      </c>
      <c r="G817" s="1">
        <v>-61.683</v>
      </c>
      <c r="H817" s="1">
        <v>26.975000000000001</v>
      </c>
      <c r="I817" s="1">
        <v>-125.21</v>
      </c>
      <c r="J817" s="1">
        <v>-12.444000000000001</v>
      </c>
      <c r="K817" s="1">
        <v>-18.308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11</v>
      </c>
      <c r="F818" s="1">
        <v>-25.641999999999999</v>
      </c>
      <c r="G818" s="1">
        <v>-18.192</v>
      </c>
      <c r="H818" s="1">
        <v>-56.334000000000003</v>
      </c>
      <c r="I818" s="1">
        <v>275.67399999999998</v>
      </c>
      <c r="J818" s="1">
        <v>27.172999999999998</v>
      </c>
      <c r="K818" s="1">
        <v>39.976999999999997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10</v>
      </c>
      <c r="F819" s="1">
        <v>-24.129000000000001</v>
      </c>
      <c r="G819" s="1">
        <v>-17.321999999999999</v>
      </c>
      <c r="H819" s="1">
        <v>51.328000000000003</v>
      </c>
      <c r="I819" s="1">
        <v>-251.023</v>
      </c>
      <c r="J819" s="1">
        <v>-24.747</v>
      </c>
      <c r="K819" s="1">
        <v>-36.408000000000001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9</v>
      </c>
      <c r="F820" s="1">
        <v>37.802</v>
      </c>
      <c r="G820" s="1">
        <v>27.067</v>
      </c>
      <c r="H820" s="1">
        <v>26.259</v>
      </c>
      <c r="I820" s="1">
        <v>-128.46299999999999</v>
      </c>
      <c r="J820" s="1">
        <v>-12.663</v>
      </c>
      <c r="K820" s="1">
        <v>-18.63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8</v>
      </c>
      <c r="F821" s="1">
        <v>-37.064</v>
      </c>
      <c r="G821" s="1">
        <v>-26.643000000000001</v>
      </c>
      <c r="H821" s="1">
        <v>26.259</v>
      </c>
      <c r="I821" s="1">
        <v>-128.46299999999999</v>
      </c>
      <c r="J821" s="1">
        <v>-12.663</v>
      </c>
      <c r="K821" s="1">
        <v>-18.63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11</v>
      </c>
      <c r="F822" s="1">
        <v>-4.7460000000000004</v>
      </c>
      <c r="G822" s="1">
        <v>-4.22</v>
      </c>
      <c r="H822" s="1">
        <v>-14.285</v>
      </c>
      <c r="I822" s="1">
        <v>51.939</v>
      </c>
      <c r="J822" s="1">
        <v>5.423</v>
      </c>
      <c r="K822" s="1">
        <v>7.9790000000000001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10</v>
      </c>
      <c r="F823" s="1">
        <v>-24.873000000000001</v>
      </c>
      <c r="G823" s="1">
        <v>-16.899999999999999</v>
      </c>
      <c r="H823" s="1">
        <v>15.507</v>
      </c>
      <c r="I823" s="1">
        <v>-56.027000000000001</v>
      </c>
      <c r="J823" s="1">
        <v>-5.851</v>
      </c>
      <c r="K823" s="1">
        <v>-8.609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9</v>
      </c>
      <c r="F824" s="1">
        <v>17.414999999999999</v>
      </c>
      <c r="G824" s="1">
        <v>12.773999999999999</v>
      </c>
      <c r="H824" s="1">
        <v>7.266</v>
      </c>
      <c r="I824" s="1">
        <v>-26.332999999999998</v>
      </c>
      <c r="J824" s="1">
        <v>-2.75</v>
      </c>
      <c r="K824" s="1">
        <v>-4.0460000000000003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8</v>
      </c>
      <c r="F825" s="1">
        <v>-27.234000000000002</v>
      </c>
      <c r="G825" s="1">
        <v>-18.96</v>
      </c>
      <c r="H825" s="1">
        <v>7.266</v>
      </c>
      <c r="I825" s="1">
        <v>-26.332999999999998</v>
      </c>
      <c r="J825" s="1">
        <v>-2.75</v>
      </c>
      <c r="K825" s="1">
        <v>-4.0460000000000003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11</v>
      </c>
      <c r="F826" s="1">
        <v>-9.5559999999999992</v>
      </c>
      <c r="G826" s="1">
        <v>-7.5250000000000004</v>
      </c>
      <c r="H826" s="1">
        <v>-31.341999999999999</v>
      </c>
      <c r="I826" s="1">
        <v>131.60499999999999</v>
      </c>
      <c r="J826" s="1">
        <v>13.592000000000001</v>
      </c>
      <c r="K826" s="1">
        <v>19.997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10</v>
      </c>
      <c r="F827" s="1">
        <v>-42.427</v>
      </c>
      <c r="G827" s="1">
        <v>-29.231000000000002</v>
      </c>
      <c r="H827" s="1">
        <v>33.628999999999998</v>
      </c>
      <c r="I827" s="1">
        <v>-141.05799999999999</v>
      </c>
      <c r="J827" s="1">
        <v>-14.569000000000001</v>
      </c>
      <c r="K827" s="1">
        <v>-21.434000000000001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9</v>
      </c>
      <c r="F828" s="1">
        <v>29.416</v>
      </c>
      <c r="G828" s="1">
        <v>21.561</v>
      </c>
      <c r="H828" s="1">
        <v>15.847</v>
      </c>
      <c r="I828" s="1">
        <v>-66.503</v>
      </c>
      <c r="J828" s="1">
        <v>-6.8689999999999998</v>
      </c>
      <c r="K828" s="1">
        <v>-10.105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8</v>
      </c>
      <c r="F829" s="1">
        <v>-45.45</v>
      </c>
      <c r="G829" s="1">
        <v>-32.149000000000001</v>
      </c>
      <c r="H829" s="1">
        <v>15.847</v>
      </c>
      <c r="I829" s="1">
        <v>-66.503</v>
      </c>
      <c r="J829" s="1">
        <v>-6.8689999999999998</v>
      </c>
      <c r="K829" s="1">
        <v>-10.105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11</v>
      </c>
      <c r="F830" s="1">
        <v>-11.675000000000001</v>
      </c>
      <c r="G830" s="1">
        <v>-9.1379999999999999</v>
      </c>
      <c r="H830" s="1">
        <v>-43.776000000000003</v>
      </c>
      <c r="I830" s="1">
        <v>196.828</v>
      </c>
      <c r="J830" s="1">
        <v>19.876000000000001</v>
      </c>
      <c r="K830" s="1">
        <v>29.242000000000001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10</v>
      </c>
      <c r="F831" s="1">
        <v>-39.655999999999999</v>
      </c>
      <c r="G831" s="1">
        <v>-27.324000000000002</v>
      </c>
      <c r="H831" s="1">
        <v>47.216999999999999</v>
      </c>
      <c r="I831" s="1">
        <v>-212.26300000000001</v>
      </c>
      <c r="J831" s="1">
        <v>-21.431000000000001</v>
      </c>
      <c r="K831" s="1">
        <v>-31.53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9</v>
      </c>
      <c r="F832" s="1">
        <v>30.608000000000001</v>
      </c>
      <c r="G832" s="1">
        <v>22.419</v>
      </c>
      <c r="H832" s="1">
        <v>22.193000000000001</v>
      </c>
      <c r="I832" s="1">
        <v>-99.778000000000006</v>
      </c>
      <c r="J832" s="1">
        <v>-10.074999999999999</v>
      </c>
      <c r="K832" s="1">
        <v>-14.821999999999999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8</v>
      </c>
      <c r="F833" s="1">
        <v>-44.258000000000003</v>
      </c>
      <c r="G833" s="1">
        <v>-31.291</v>
      </c>
      <c r="H833" s="1">
        <v>22.193000000000001</v>
      </c>
      <c r="I833" s="1">
        <v>-99.778000000000006</v>
      </c>
      <c r="J833" s="1">
        <v>-10.074999999999999</v>
      </c>
      <c r="K833" s="1">
        <v>-14.821999999999999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11</v>
      </c>
      <c r="F834" s="1">
        <v>-17.550999999999998</v>
      </c>
      <c r="G834" s="1">
        <v>-12.772</v>
      </c>
      <c r="H834" s="1">
        <v>-53.296999999999997</v>
      </c>
      <c r="I834" s="1">
        <v>247.56800000000001</v>
      </c>
      <c r="J834" s="1">
        <v>24.606999999999999</v>
      </c>
      <c r="K834" s="1">
        <v>36.201999999999998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10</v>
      </c>
      <c r="F835" s="1">
        <v>-35.283000000000001</v>
      </c>
      <c r="G835" s="1">
        <v>-24.58</v>
      </c>
      <c r="H835" s="1">
        <v>57.302</v>
      </c>
      <c r="I835" s="1">
        <v>-265.79199999999997</v>
      </c>
      <c r="J835" s="1">
        <v>-26.413</v>
      </c>
      <c r="K835" s="1">
        <v>-38.86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9</v>
      </c>
      <c r="F836" s="1">
        <v>33.107999999999997</v>
      </c>
      <c r="G836" s="1">
        <v>23.975000000000001</v>
      </c>
      <c r="H836" s="1">
        <v>26.975000000000001</v>
      </c>
      <c r="I836" s="1">
        <v>-125.21</v>
      </c>
      <c r="J836" s="1">
        <v>-12.444000000000001</v>
      </c>
      <c r="K836" s="1">
        <v>-18.308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8</v>
      </c>
      <c r="F837" s="1">
        <v>-41.758000000000003</v>
      </c>
      <c r="G837" s="1">
        <v>-29.734999999999999</v>
      </c>
      <c r="H837" s="1">
        <v>26.975000000000001</v>
      </c>
      <c r="I837" s="1">
        <v>-125.21</v>
      </c>
      <c r="J837" s="1">
        <v>-12.444000000000001</v>
      </c>
      <c r="K837" s="1">
        <v>-18.308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11</v>
      </c>
      <c r="F838" s="1">
        <v>-17.306999999999999</v>
      </c>
      <c r="G838" s="1">
        <v>-13.183999999999999</v>
      </c>
      <c r="H838" s="1">
        <v>-51.328000000000003</v>
      </c>
      <c r="I838" s="1">
        <v>251.023</v>
      </c>
      <c r="J838" s="1">
        <v>24.747</v>
      </c>
      <c r="K838" s="1">
        <v>36.408000000000001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10</v>
      </c>
      <c r="F839" s="1">
        <v>-30.347000000000001</v>
      </c>
      <c r="G839" s="1">
        <v>-21.134</v>
      </c>
      <c r="H839" s="1">
        <v>56.334000000000003</v>
      </c>
      <c r="I839" s="1">
        <v>-275.67399999999998</v>
      </c>
      <c r="J839" s="1">
        <v>-27.172999999999998</v>
      </c>
      <c r="K839" s="1">
        <v>-39.976999999999997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9</v>
      </c>
      <c r="F840" s="1">
        <v>34.252000000000002</v>
      </c>
      <c r="G840" s="1">
        <v>24.916</v>
      </c>
      <c r="H840" s="1">
        <v>26.259</v>
      </c>
      <c r="I840" s="1">
        <v>-128.46299999999999</v>
      </c>
      <c r="J840" s="1">
        <v>-12.663</v>
      </c>
      <c r="K840" s="1">
        <v>-18.63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8</v>
      </c>
      <c r="F841" s="1">
        <v>-40.613999999999997</v>
      </c>
      <c r="G841" s="1">
        <v>-28.794</v>
      </c>
      <c r="H841" s="1">
        <v>26.259</v>
      </c>
      <c r="I841" s="1">
        <v>-128.46299999999999</v>
      </c>
      <c r="J841" s="1">
        <v>-12.663</v>
      </c>
      <c r="K841" s="1">
        <v>-18.63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DV198"/>
  <sheetViews>
    <sheetView zoomScaleNormal="100" workbookViewId="0">
      <selection activeCell="C2" sqref="C2"/>
    </sheetView>
  </sheetViews>
  <sheetFormatPr defaultRowHeight="12.75"/>
  <cols>
    <col min="1" max="16384" width="9.140625" style="2"/>
  </cols>
  <sheetData>
    <row r="2" spans="1:126">
      <c r="A2" s="2" t="s">
        <v>43</v>
      </c>
      <c r="C2" s="9">
        <v>1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>
      <c r="A3" s="2" t="s">
        <v>18</v>
      </c>
      <c r="C3" s="9">
        <v>5</v>
      </c>
      <c r="F3" s="8" t="s">
        <v>67</v>
      </c>
      <c r="G3" s="8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>
      <c r="A5" s="2" t="s">
        <v>44</v>
      </c>
      <c r="B5" s="19">
        <f ca="1">INDEX(Travi!$B:$B,G5,1)</f>
        <v>21</v>
      </c>
      <c r="C5" s="19">
        <f ca="1">INDEX(Travi!$C:$C,G5,1)</f>
        <v>22</v>
      </c>
      <c r="F5" s="8" t="s">
        <v>45</v>
      </c>
      <c r="G5" s="8">
        <f ca="1">MATCH(C2,INDIRECT("Travi!A1:A"&amp;TRIM(G3)),0)</f>
        <v>2</v>
      </c>
      <c r="I5" s="8" t="s">
        <v>46</v>
      </c>
      <c r="J5" s="8">
        <f>$H$2*4</f>
        <v>20</v>
      </c>
      <c r="L5" s="8"/>
      <c r="M5" s="6"/>
      <c r="N5" s="5"/>
      <c r="O5" s="6"/>
      <c r="P5" s="7"/>
      <c r="S5" s="38" t="s">
        <v>44</v>
      </c>
      <c r="T5" s="19">
        <f ca="1">IF(INDEX(Travi!$A:$A,Y5,1)&lt;&gt;$C$2,"",INDEX(Travi!$B:$B,Y5,1))</f>
        <v>22</v>
      </c>
      <c r="U5" s="19">
        <f ca="1">IF(INDEX(Travi!$A:$A,Y5,1)&lt;&gt;$C$2,"",INDEX(Travi!$C:$C,Y5,1))</f>
        <v>23</v>
      </c>
      <c r="X5" s="8" t="s">
        <v>45</v>
      </c>
      <c r="Y5" s="8">
        <f ca="1">G5+J5</f>
        <v>22</v>
      </c>
      <c r="AA5" s="8" t="s">
        <v>46</v>
      </c>
      <c r="AB5" s="8">
        <f>$H$2*4</f>
        <v>20</v>
      </c>
      <c r="AG5" s="6"/>
      <c r="AH5" s="7"/>
      <c r="AK5" s="38" t="s">
        <v>44</v>
      </c>
      <c r="AL5" s="19">
        <f ca="1">IF(INDEX(Travi!$A:$A,AQ5,1)&lt;&gt;$C$2,"",INDEX(Travi!$B:$B,AQ5,1))</f>
        <v>23</v>
      </c>
      <c r="AM5" s="19">
        <f ca="1">IF(INDEX(Travi!$A:$A,AQ5,1)&lt;&gt;$C$2,"",INDEX(Travi!$C:$C,AQ5,1))</f>
        <v>24</v>
      </c>
      <c r="AP5" s="8" t="s">
        <v>45</v>
      </c>
      <c r="AQ5" s="8">
        <f ca="1">Y5+AB5</f>
        <v>42</v>
      </c>
      <c r="AS5" s="8" t="s">
        <v>46</v>
      </c>
      <c r="AT5" s="8">
        <f>$H$2*4</f>
        <v>20</v>
      </c>
      <c r="AY5" s="6"/>
      <c r="AZ5" s="7"/>
      <c r="BC5" s="38" t="s">
        <v>44</v>
      </c>
      <c r="BD5" s="19">
        <f ca="1">IF(INDEX(Travi!$A:$A,BI5,1)&lt;&gt;$C$2,"",INDEX(Travi!$B:$B,BI5,1))</f>
        <v>24</v>
      </c>
      <c r="BE5" s="19">
        <f ca="1">IF(INDEX(Travi!$A:$A,BI5,1)&lt;&gt;$C$2,"",INDEX(Travi!$C:$C,BI5,1))</f>
        <v>25</v>
      </c>
      <c r="BH5" s="8" t="s">
        <v>45</v>
      </c>
      <c r="BI5" s="8">
        <f ca="1">AQ5+AT5</f>
        <v>62</v>
      </c>
      <c r="BK5" s="8" t="s">
        <v>46</v>
      </c>
      <c r="BL5" s="8">
        <f>$H$2*4</f>
        <v>20</v>
      </c>
      <c r="BQ5" s="6"/>
      <c r="BR5" s="7"/>
      <c r="BU5" s="38" t="s">
        <v>44</v>
      </c>
      <c r="BV5" s="19">
        <f ca="1">IF(INDEX(Travi!$A:$A,CA5,1)&lt;&gt;$C$2,"",INDEX(Travi!$B:$B,CA5,1))</f>
        <v>25</v>
      </c>
      <c r="BW5" s="19">
        <f ca="1">IF(INDEX(Travi!$A:$A,CA5,1)&lt;&gt;$C$2,"",INDEX(Travi!$C:$C,CA5,1))</f>
        <v>26</v>
      </c>
      <c r="BZ5" s="8" t="s">
        <v>45</v>
      </c>
      <c r="CA5" s="8">
        <f ca="1">BI5+BL5</f>
        <v>82</v>
      </c>
      <c r="CC5" s="8" t="s">
        <v>46</v>
      </c>
      <c r="CD5" s="8">
        <f>$H$2*4</f>
        <v>20</v>
      </c>
      <c r="CI5" s="6"/>
      <c r="CJ5" s="7"/>
      <c r="CM5" s="38" t="s">
        <v>44</v>
      </c>
      <c r="CN5" s="19">
        <f ca="1">IF(INDEX(Travi!$A:$A,CS5,1)&lt;&gt;$C$2,"",INDEX(Travi!$B:$B,CS5,1))</f>
        <v>26</v>
      </c>
      <c r="CO5" s="19">
        <f ca="1">IF(INDEX(Travi!$A:$A,CS5,1)&lt;&gt;$C$2,"",INDEX(Travi!$C:$C,CS5,1))</f>
        <v>27</v>
      </c>
      <c r="CR5" s="8" t="s">
        <v>45</v>
      </c>
      <c r="CS5" s="8">
        <f ca="1">CA5+CD5</f>
        <v>102</v>
      </c>
      <c r="CU5" s="8" t="s">
        <v>46</v>
      </c>
      <c r="CV5" s="8">
        <f>$H$2*4</f>
        <v>20</v>
      </c>
      <c r="DA5" s="6"/>
      <c r="DB5" s="7"/>
      <c r="DE5" s="38" t="s">
        <v>44</v>
      </c>
      <c r="DF5" s="19" t="str">
        <f ca="1">IF(INDEX(Travi!$A:$A,DK5,1)&lt;&gt;$C$2,"",INDEX(Travi!$B:$B,DK5,1))</f>
        <v/>
      </c>
      <c r="DG5" s="19" t="str">
        <f ca="1">IF(INDEX(Travi!$A:$A,DK5,1)&lt;&gt;$C$2,"",INDEX(Travi!$C:$C,DK5,1))</f>
        <v/>
      </c>
      <c r="DJ5" s="8" t="s">
        <v>45</v>
      </c>
      <c r="DK5" s="8">
        <f ca="1">CS5+CV5</f>
        <v>122</v>
      </c>
      <c r="DM5" s="8" t="s">
        <v>46</v>
      </c>
      <c r="DN5" s="8">
        <f>$H$2*4</f>
        <v>20</v>
      </c>
      <c r="DS5" s="6"/>
      <c r="DT5" s="7"/>
    </row>
    <row r="6" spans="1:126">
      <c r="S6" s="43" t="str">
        <f ca="1">IF(T5="","duplicata, non considerare","")</f>
        <v/>
      </c>
      <c r="AK6" s="43" t="str">
        <f ca="1">IF(AL5="","duplicata, non considerare","")</f>
        <v/>
      </c>
      <c r="BC6" s="43" t="str">
        <f ca="1">IF(BD5="","duplicata, non considerare","")</f>
        <v/>
      </c>
      <c r="BU6" s="43" t="str">
        <f ca="1">IF(BV5="","duplicata, non considerare","")</f>
        <v/>
      </c>
      <c r="CM6" s="43" t="str">
        <f ca="1">IF(CN5="","duplicata, non considerare","")</f>
        <v/>
      </c>
      <c r="DE6" s="43" t="str">
        <f ca="1">IF(DF5="","duplicata, non considerare","")</f>
        <v>duplicata, non considerare</v>
      </c>
    </row>
    <row r="7" spans="1:126">
      <c r="A7" s="27" t="str">
        <f ca="1">CONCATENATE(B5,"-",C5)</f>
        <v>21-22</v>
      </c>
      <c r="B7" s="27">
        <f ca="1">G5</f>
        <v>2</v>
      </c>
      <c r="C7" s="27">
        <f ca="1">IF(B7="","",INDEX(Travi!$A$1:$K$10000,B7,4))</f>
        <v>5</v>
      </c>
      <c r="D7" s="27" t="str">
        <f ca="1">IF(B7="","",INDEX(Travi!$A$1:$K$10000,B7,5))</f>
        <v>Msin</v>
      </c>
      <c r="E7" s="28">
        <f ca="1">IF(B7="","",INDEX(Travi!$A$1:$K$10000,B7,6))</f>
        <v>-39.289000000000001</v>
      </c>
      <c r="F7" s="28">
        <f ca="1">IF(B7="","",INDEX(Travi!$A$1:$K$10000,B7,7))</f>
        <v>-26.521999999999998</v>
      </c>
      <c r="G7" s="28">
        <f ca="1">IF(B7="","",INDEX(Travi!$A$1:$K$10000,B7,8))</f>
        <v>32.53</v>
      </c>
      <c r="H7" s="28">
        <f ca="1">IF(B7="","",INDEX(Travi!$A$1:$K$10000,B7,9))</f>
        <v>18.634</v>
      </c>
      <c r="I7" s="28">
        <f ca="1">IF(B7="","",INDEX(Travi!$A$1:$K$10000,B7,10))</f>
        <v>2.202</v>
      </c>
      <c r="J7" s="28">
        <f ca="1">IF(B7="","",INDEX(Travi!$A$1:$K$10000,B7,11))</f>
        <v>3.24</v>
      </c>
      <c r="K7" s="27"/>
      <c r="L7" s="27"/>
      <c r="M7" s="27"/>
      <c r="N7" s="27"/>
      <c r="O7" s="28"/>
      <c r="P7" s="28"/>
      <c r="Q7" s="28"/>
      <c r="R7" s="28"/>
      <c r="S7" s="34" t="str">
        <f ca="1">CONCATENATE(T5,"-",U5)</f>
        <v>22-23</v>
      </c>
      <c r="T7" s="27">
        <f ca="1">IF(T5="",B7,Y5)</f>
        <v>22</v>
      </c>
      <c r="U7" s="27">
        <f ca="1">IF(T7="","",INDEX(Travi!$A$1:$K$10000,T7,4))</f>
        <v>5</v>
      </c>
      <c r="V7" s="27" t="str">
        <f ca="1">IF(T7="","",INDEX(Travi!$A$1:$K$10000,T7,5))</f>
        <v>Msin</v>
      </c>
      <c r="W7" s="28">
        <f ca="1">IF(T7="","",INDEX(Travi!$A$1:$K$10000,T7,6))</f>
        <v>-20.59</v>
      </c>
      <c r="X7" s="28">
        <f ca="1">IF(T7="","",INDEX(Travi!$A$1:$K$10000,T7,7))</f>
        <v>-14.882</v>
      </c>
      <c r="Y7" s="28">
        <f ca="1">IF(T7="","",INDEX(Travi!$A$1:$K$10000,T7,8))</f>
        <v>34.676000000000002</v>
      </c>
      <c r="Z7" s="28">
        <f ca="1">IF(T7="","",INDEX(Travi!$A$1:$K$10000,T7,9))</f>
        <v>19.658000000000001</v>
      </c>
      <c r="AA7" s="28">
        <f ca="1">IF(T7="","",INDEX(Travi!$A$1:$K$10000,T7,10))</f>
        <v>2.3410000000000002</v>
      </c>
      <c r="AB7" s="28">
        <f ca="1">IF(T7="","",INDEX(Travi!$A$1:$K$10000,T7,11))</f>
        <v>3.444</v>
      </c>
      <c r="AC7" s="27"/>
      <c r="AD7" s="27"/>
      <c r="AE7" s="27"/>
      <c r="AF7" s="27"/>
      <c r="AG7" s="28"/>
      <c r="AH7" s="28"/>
      <c r="AI7" s="28"/>
      <c r="AJ7" s="28"/>
      <c r="AK7" s="34" t="str">
        <f ca="1">CONCATENATE(AL5,"-",AM5)</f>
        <v>23-24</v>
      </c>
      <c r="AL7" s="27">
        <f ca="1">IF(AL5="",T7,AQ5)</f>
        <v>42</v>
      </c>
      <c r="AM7" s="27">
        <f ca="1">IF(AL7="","",INDEX(Travi!$A$1:$K$10000,AL7,4))</f>
        <v>5</v>
      </c>
      <c r="AN7" s="27" t="str">
        <f ca="1">IF(AL7="","",INDEX(Travi!$A$1:$K$10000,AL7,5))</f>
        <v>Msin</v>
      </c>
      <c r="AO7" s="28">
        <f ca="1">IF(AL7="","",INDEX(Travi!$A$1:$K$10000,AL7,6))</f>
        <v>-18.780999999999999</v>
      </c>
      <c r="AP7" s="28">
        <f ca="1">IF(AL7="","",INDEX(Travi!$A$1:$K$10000,AL7,7))</f>
        <v>-12.755000000000001</v>
      </c>
      <c r="AQ7" s="28">
        <f ca="1">IF(AL7="","",INDEX(Travi!$A$1:$K$10000,AL7,8))</f>
        <v>34.058</v>
      </c>
      <c r="AR7" s="28">
        <f ca="1">IF(AL7="","",INDEX(Travi!$A$1:$K$10000,AL7,9))</f>
        <v>19.084</v>
      </c>
      <c r="AS7" s="28">
        <f ca="1">IF(AL7="","",INDEX(Travi!$A$1:$K$10000,AL7,10))</f>
        <v>2.29</v>
      </c>
      <c r="AT7" s="28">
        <f ca="1">IF(AL7="","",INDEX(Travi!$A$1:$K$10000,AL7,11))</f>
        <v>3.3679999999999999</v>
      </c>
      <c r="AU7" s="27"/>
      <c r="AV7" s="27"/>
      <c r="AW7" s="27"/>
      <c r="AX7" s="27"/>
      <c r="AY7" s="28"/>
      <c r="AZ7" s="28"/>
      <c r="BA7" s="28"/>
      <c r="BB7" s="28"/>
      <c r="BC7" s="34" t="str">
        <f ca="1">CONCATENATE(BD5,"-",BE5)</f>
        <v>24-25</v>
      </c>
      <c r="BD7" s="27">
        <f ca="1">IF(BD5="",AL7,BI5)</f>
        <v>62</v>
      </c>
      <c r="BE7" s="27">
        <f ca="1">IF(BD7="","",INDEX(Travi!$A$1:$K$10000,BD7,4))</f>
        <v>5</v>
      </c>
      <c r="BF7" s="27" t="str">
        <f ca="1">IF(BD7="","",INDEX(Travi!$A$1:$K$10000,BD7,5))</f>
        <v>Msin</v>
      </c>
      <c r="BG7" s="28">
        <f ca="1">IF(BD7="","",INDEX(Travi!$A$1:$K$10000,BD7,6))</f>
        <v>-29.675999999999998</v>
      </c>
      <c r="BH7" s="28">
        <f ca="1">IF(BD7="","",INDEX(Travi!$A$1:$K$10000,BD7,7))</f>
        <v>-18.683</v>
      </c>
      <c r="BI7" s="28">
        <f ca="1">IF(BD7="","",INDEX(Travi!$A$1:$K$10000,BD7,8))</f>
        <v>18.004000000000001</v>
      </c>
      <c r="BJ7" s="28">
        <f ca="1">IF(BD7="","",INDEX(Travi!$A$1:$K$10000,BD7,9))</f>
        <v>10.083</v>
      </c>
      <c r="BK7" s="28">
        <f ca="1">IF(BD7="","",INDEX(Travi!$A$1:$K$10000,BD7,10))</f>
        <v>1.2090000000000001</v>
      </c>
      <c r="BL7" s="28">
        <f ca="1">IF(BD7="","",INDEX(Travi!$A$1:$K$10000,BD7,11))</f>
        <v>1.7789999999999999</v>
      </c>
      <c r="BM7" s="27"/>
      <c r="BN7" s="27"/>
      <c r="BO7" s="27"/>
      <c r="BP7" s="27"/>
      <c r="BQ7" s="28"/>
      <c r="BR7" s="28"/>
      <c r="BS7" s="28"/>
      <c r="BT7" s="28"/>
      <c r="BU7" s="34" t="str">
        <f ca="1">CONCATENATE(BV5,"-",BW5)</f>
        <v>25-26</v>
      </c>
      <c r="BV7" s="27">
        <f ca="1">IF(BV5="",BD7,CA5)</f>
        <v>82</v>
      </c>
      <c r="BW7" s="27">
        <f ca="1">IF(BV7="","",INDEX(Travi!$A$1:$K$10000,BV7,4))</f>
        <v>5</v>
      </c>
      <c r="BX7" s="27" t="str">
        <f ca="1">IF(BV7="","",INDEX(Travi!$A$1:$K$10000,BV7,5))</f>
        <v>Msin</v>
      </c>
      <c r="BY7" s="28">
        <f ca="1">IF(BV7="","",INDEX(Travi!$A$1:$K$10000,BV7,6))</f>
        <v>-44.405000000000001</v>
      </c>
      <c r="BZ7" s="28">
        <f ca="1">IF(BV7="","",INDEX(Travi!$A$1:$K$10000,BV7,7))</f>
        <v>-27.754999999999999</v>
      </c>
      <c r="CA7" s="28">
        <f ca="1">IF(BV7="","",INDEX(Travi!$A$1:$K$10000,BV7,8))</f>
        <v>34.162999999999997</v>
      </c>
      <c r="CB7" s="28">
        <f ca="1">IF(BV7="","",INDEX(Travi!$A$1:$K$10000,BV7,9))</f>
        <v>19.309000000000001</v>
      </c>
      <c r="CC7" s="28">
        <f ca="1">IF(BV7="","",INDEX(Travi!$A$1:$K$10000,BV7,10))</f>
        <v>2.3039999999999998</v>
      </c>
      <c r="CD7" s="28">
        <f ca="1">IF(BV7="","",INDEX(Travi!$A$1:$K$10000,BV7,11))</f>
        <v>3.39</v>
      </c>
      <c r="CE7" s="27"/>
      <c r="CF7" s="27"/>
      <c r="CG7" s="27"/>
      <c r="CH7" s="27"/>
      <c r="CI7" s="28"/>
      <c r="CJ7" s="28"/>
      <c r="CK7" s="28"/>
      <c r="CL7" s="28"/>
      <c r="CM7" s="34" t="str">
        <f ca="1">CONCATENATE(CN5,"-",CO5)</f>
        <v>26-27</v>
      </c>
      <c r="CN7" s="27">
        <f ca="1">IF(CN5="",BV7,CS5)</f>
        <v>102</v>
      </c>
      <c r="CO7" s="27">
        <f ca="1">IF(CN7="","",INDEX(Travi!$A$1:$K$10000,CN7,4))</f>
        <v>5</v>
      </c>
      <c r="CP7" s="27" t="str">
        <f ca="1">IF(CN7="","",INDEX(Travi!$A$1:$K$10000,CN7,5))</f>
        <v>Msin</v>
      </c>
      <c r="CQ7" s="28">
        <f ca="1">IF(CN7="","",INDEX(Travi!$A$1:$K$10000,CN7,6))</f>
        <v>-23.875</v>
      </c>
      <c r="CR7" s="28">
        <f ca="1">IF(CN7="","",INDEX(Travi!$A$1:$K$10000,CN7,7))</f>
        <v>-14.944000000000001</v>
      </c>
      <c r="CS7" s="28">
        <f ca="1">IF(CN7="","",INDEX(Travi!$A$1:$K$10000,CN7,8))</f>
        <v>26.420999999999999</v>
      </c>
      <c r="CT7" s="28">
        <f ca="1">IF(CN7="","",INDEX(Travi!$A$1:$K$10000,CN7,9))</f>
        <v>15.159000000000001</v>
      </c>
      <c r="CU7" s="28">
        <f ca="1">IF(CN7="","",INDEX(Travi!$A$1:$K$10000,CN7,10))</f>
        <v>1.788</v>
      </c>
      <c r="CV7" s="28">
        <f ca="1">IF(CN7="","",INDEX(Travi!$A$1:$K$10000,CN7,11))</f>
        <v>2.6309999999999998</v>
      </c>
      <c r="CW7" s="27"/>
      <c r="CX7" s="27"/>
      <c r="CY7" s="27"/>
      <c r="CZ7" s="27"/>
      <c r="DA7" s="28"/>
      <c r="DB7" s="28"/>
      <c r="DC7" s="28"/>
      <c r="DD7" s="28"/>
      <c r="DE7" s="34" t="str">
        <f ca="1">CONCATENATE(DF5,"-",DG5)</f>
        <v>-</v>
      </c>
      <c r="DF7" s="27">
        <f ca="1">IF(DF5="",CN7,DK5)</f>
        <v>102</v>
      </c>
      <c r="DG7" s="27">
        <f ca="1">IF(DF7="","",INDEX(Travi!$A$1:$K$10000,DF7,4))</f>
        <v>5</v>
      </c>
      <c r="DH7" s="27" t="str">
        <f ca="1">IF(DF7="","",INDEX(Travi!$A$1:$K$10000,DF7,5))</f>
        <v>Msin</v>
      </c>
      <c r="DI7" s="28">
        <f ca="1">IF(DF7="","",INDEX(Travi!$A$1:$K$10000,DF7,6))</f>
        <v>-23.875</v>
      </c>
      <c r="DJ7" s="28">
        <f ca="1">IF(DF7="","",INDEX(Travi!$A$1:$K$10000,DF7,7))</f>
        <v>-14.944000000000001</v>
      </c>
      <c r="DK7" s="28">
        <f ca="1">IF(DF7="","",INDEX(Travi!$A$1:$K$10000,DF7,8))</f>
        <v>26.420999999999999</v>
      </c>
      <c r="DL7" s="28">
        <f ca="1">IF(DF7="","",INDEX(Travi!$A$1:$K$10000,DF7,9))</f>
        <v>15.159000000000001</v>
      </c>
      <c r="DM7" s="28">
        <f ca="1">IF(DF7="","",INDEX(Travi!$A$1:$K$10000,DF7,10))</f>
        <v>1.788</v>
      </c>
      <c r="DN7" s="28">
        <f ca="1">IF(DF7="","",INDEX(Travi!$A$1:$K$10000,DF7,11))</f>
        <v>2.6309999999999998</v>
      </c>
      <c r="DO7" s="27"/>
      <c r="DP7" s="27"/>
      <c r="DQ7" s="27"/>
      <c r="DR7" s="27"/>
      <c r="DS7" s="28"/>
      <c r="DT7" s="28"/>
      <c r="DU7" s="28"/>
      <c r="DV7" s="28"/>
    </row>
    <row r="8" spans="1:126">
      <c r="A8" s="11"/>
      <c r="B8" s="8">
        <f ca="1">B7+1</f>
        <v>3</v>
      </c>
      <c r="C8" s="12">
        <f ca="1">IF(B8="","",INDEX(Travi!$A$1:$K$10000,B8,4))</f>
        <v>5</v>
      </c>
      <c r="D8" s="12" t="str">
        <f ca="1">IF(B8="","",INDEX(Travi!$A$1:$K$10000,B8,5))</f>
        <v>Mdes</v>
      </c>
      <c r="E8" s="13">
        <f ca="1">IF(B8="","",INDEX(Travi!$A$1:$K$10000,B8,6))</f>
        <v>-26.155999999999999</v>
      </c>
      <c r="F8" s="13">
        <f ca="1">IF(B8="","",INDEX(Travi!$A$1:$K$10000,B8,7))</f>
        <v>-18.542000000000002</v>
      </c>
      <c r="G8" s="13">
        <f ca="1">IF(B8="","",INDEX(Travi!$A$1:$K$10000,B8,8))</f>
        <v>-29.925000000000001</v>
      </c>
      <c r="H8" s="13">
        <f ca="1">IF(B8="","",INDEX(Travi!$A$1:$K$10000,B8,9))</f>
        <v>-17.125</v>
      </c>
      <c r="I8" s="13">
        <f ca="1">IF(B8="","",INDEX(Travi!$A$1:$K$10000,B8,10))</f>
        <v>-2.0249999999999999</v>
      </c>
      <c r="J8" s="13">
        <f ca="1">IF(B8="","",INDEX(Travi!$A$1:$K$10000,B8,11))</f>
        <v>-2.98</v>
      </c>
      <c r="K8" s="12"/>
      <c r="L8" s="8"/>
      <c r="M8" s="12"/>
      <c r="N8" s="12"/>
      <c r="O8" s="13"/>
      <c r="P8" s="13"/>
      <c r="Q8" s="13"/>
      <c r="R8" s="13"/>
      <c r="S8" s="35"/>
      <c r="T8" s="8">
        <f ca="1">T7+1</f>
        <v>23</v>
      </c>
      <c r="U8" s="12">
        <f ca="1">IF(T8="","",INDEX(Travi!$A$1:$K$10000,T8,4))</f>
        <v>5</v>
      </c>
      <c r="V8" s="12" t="str">
        <f ca="1">IF(T8="","",INDEX(Travi!$A$1:$K$10000,T8,5))</f>
        <v>Mdes</v>
      </c>
      <c r="W8" s="13">
        <f ca="1">IF(T8="","",INDEX(Travi!$A$1:$K$10000,T8,6))</f>
        <v>-32.914000000000001</v>
      </c>
      <c r="X8" s="13">
        <f ca="1">IF(T8="","",INDEX(Travi!$A$1:$K$10000,T8,7))</f>
        <v>-22.029</v>
      </c>
      <c r="Y8" s="13">
        <f ca="1">IF(T8="","",INDEX(Travi!$A$1:$K$10000,T8,8))</f>
        <v>-34.243000000000002</v>
      </c>
      <c r="Z8" s="13">
        <f ca="1">IF(T8="","",INDEX(Travi!$A$1:$K$10000,T8,9))</f>
        <v>-19.454000000000001</v>
      </c>
      <c r="AA8" s="13">
        <f ca="1">IF(T8="","",INDEX(Travi!$A$1:$K$10000,T8,10))</f>
        <v>-2.3130000000000002</v>
      </c>
      <c r="AB8" s="13">
        <f ca="1">IF(T8="","",INDEX(Travi!$A$1:$K$10000,T8,11))</f>
        <v>-3.403</v>
      </c>
      <c r="AC8" s="12"/>
      <c r="AD8" s="8"/>
      <c r="AE8" s="12"/>
      <c r="AF8" s="12"/>
      <c r="AG8" s="13"/>
      <c r="AH8" s="13"/>
      <c r="AI8" s="13"/>
      <c r="AJ8" s="13"/>
      <c r="AK8" s="35"/>
      <c r="AL8" s="8">
        <f ca="1">AL7+1</f>
        <v>43</v>
      </c>
      <c r="AM8" s="12">
        <f ca="1">IF(AL8="","",INDEX(Travi!$A$1:$K$10000,AL8,4))</f>
        <v>5</v>
      </c>
      <c r="AN8" s="12" t="str">
        <f ca="1">IF(AL8="","",INDEX(Travi!$A$1:$K$10000,AL8,5))</f>
        <v>Mdes</v>
      </c>
      <c r="AO8" s="13">
        <f ca="1">IF(AL8="","",INDEX(Travi!$A$1:$K$10000,AL8,6))</f>
        <v>-26.568000000000001</v>
      </c>
      <c r="AP8" s="13">
        <f ca="1">IF(AL8="","",INDEX(Travi!$A$1:$K$10000,AL8,7))</f>
        <v>-17.206</v>
      </c>
      <c r="AQ8" s="13">
        <f ca="1">IF(AL8="","",INDEX(Travi!$A$1:$K$10000,AL8,8))</f>
        <v>-19.45</v>
      </c>
      <c r="AR8" s="13">
        <f ca="1">IF(AL8="","",INDEX(Travi!$A$1:$K$10000,AL8,9))</f>
        <v>-10.839</v>
      </c>
      <c r="AS8" s="13">
        <f ca="1">IF(AL8="","",INDEX(Travi!$A$1:$K$10000,AL8,10))</f>
        <v>-1.304</v>
      </c>
      <c r="AT8" s="13">
        <f ca="1">IF(AL8="","",INDEX(Travi!$A$1:$K$10000,AL8,11))</f>
        <v>-1.9179999999999999</v>
      </c>
      <c r="AU8" s="12"/>
      <c r="AV8" s="8"/>
      <c r="AW8" s="12"/>
      <c r="AX8" s="12"/>
      <c r="AY8" s="13"/>
      <c r="AZ8" s="13"/>
      <c r="BA8" s="13"/>
      <c r="BB8" s="13"/>
      <c r="BC8" s="35"/>
      <c r="BD8" s="8">
        <f ca="1">BD7+1</f>
        <v>63</v>
      </c>
      <c r="BE8" s="12">
        <f ca="1">IF(BD8="","",INDEX(Travi!$A$1:$K$10000,BD8,4))</f>
        <v>5</v>
      </c>
      <c r="BF8" s="12" t="str">
        <f ca="1">IF(BD8="","",INDEX(Travi!$A$1:$K$10000,BD8,5))</f>
        <v>Mdes</v>
      </c>
      <c r="BG8" s="13">
        <f ca="1">IF(BD8="","",INDEX(Travi!$A$1:$K$10000,BD8,6))</f>
        <v>-25.573</v>
      </c>
      <c r="BH8" s="13">
        <f ca="1">IF(BD8="","",INDEX(Travi!$A$1:$K$10000,BD8,7))</f>
        <v>-16.151</v>
      </c>
      <c r="BI8" s="13">
        <f ca="1">IF(BD8="","",INDEX(Travi!$A$1:$K$10000,BD8,8))</f>
        <v>-32.741999999999997</v>
      </c>
      <c r="BJ8" s="13">
        <f ca="1">IF(BD8="","",INDEX(Travi!$A$1:$K$10000,BD8,9))</f>
        <v>-18.408999999999999</v>
      </c>
      <c r="BK8" s="13">
        <f ca="1">IF(BD8="","",INDEX(Travi!$A$1:$K$10000,BD8,10))</f>
        <v>-2.2040000000000002</v>
      </c>
      <c r="BL8" s="13">
        <f ca="1">IF(BD8="","",INDEX(Travi!$A$1:$K$10000,BD8,11))</f>
        <v>-3.2429999999999999</v>
      </c>
      <c r="BM8" s="12"/>
      <c r="BN8" s="8"/>
      <c r="BO8" s="12"/>
      <c r="BP8" s="12"/>
      <c r="BQ8" s="13"/>
      <c r="BR8" s="13"/>
      <c r="BS8" s="13"/>
      <c r="BT8" s="13"/>
      <c r="BU8" s="35"/>
      <c r="BV8" s="8">
        <f ca="1">BV7+1</f>
        <v>83</v>
      </c>
      <c r="BW8" s="12">
        <f ca="1">IF(BV8="","",INDEX(Travi!$A$1:$K$10000,BV8,4))</f>
        <v>5</v>
      </c>
      <c r="BX8" s="12" t="str">
        <f ca="1">IF(BV8="","",INDEX(Travi!$A$1:$K$10000,BV8,5))</f>
        <v>Mdes</v>
      </c>
      <c r="BY8" s="13">
        <f ca="1">IF(BV8="","",INDEX(Travi!$A$1:$K$10000,BV8,6))</f>
        <v>-45.972999999999999</v>
      </c>
      <c r="BZ8" s="13">
        <f ca="1">IF(BV8="","",INDEX(Travi!$A$1:$K$10000,BV8,7))</f>
        <v>-28.704999999999998</v>
      </c>
      <c r="CA8" s="13">
        <f ca="1">IF(BV8="","",INDEX(Travi!$A$1:$K$10000,BV8,8))</f>
        <v>-34.743000000000002</v>
      </c>
      <c r="CB8" s="13">
        <f ca="1">IF(BV8="","",INDEX(Travi!$A$1:$K$10000,BV8,9))</f>
        <v>-19.608000000000001</v>
      </c>
      <c r="CC8" s="13">
        <f ca="1">IF(BV8="","",INDEX(Travi!$A$1:$K$10000,BV8,10))</f>
        <v>-2.3420000000000001</v>
      </c>
      <c r="CD8" s="13">
        <f ca="1">IF(BV8="","",INDEX(Travi!$A$1:$K$10000,BV8,11))</f>
        <v>-3.4460000000000002</v>
      </c>
      <c r="CE8" s="12"/>
      <c r="CF8" s="8"/>
      <c r="CG8" s="12"/>
      <c r="CH8" s="12"/>
      <c r="CI8" s="13"/>
      <c r="CJ8" s="13"/>
      <c r="CK8" s="13"/>
      <c r="CL8" s="13"/>
      <c r="CM8" s="35"/>
      <c r="CN8" s="8">
        <f ca="1">CN7+1</f>
        <v>103</v>
      </c>
      <c r="CO8" s="12">
        <f ca="1">IF(CN8="","",INDEX(Travi!$A$1:$K$10000,CN8,4))</f>
        <v>5</v>
      </c>
      <c r="CP8" s="12" t="str">
        <f ca="1">IF(CN8="","",INDEX(Travi!$A$1:$K$10000,CN8,5))</f>
        <v>Mdes</v>
      </c>
      <c r="CQ8" s="13">
        <f ca="1">IF(CN8="","",INDEX(Travi!$A$1:$K$10000,CN8,6))</f>
        <v>-29.661999999999999</v>
      </c>
      <c r="CR8" s="13">
        <f ca="1">IF(CN8="","",INDEX(Travi!$A$1:$K$10000,CN8,7))</f>
        <v>-18.495000000000001</v>
      </c>
      <c r="CS8" s="13">
        <f ca="1">IF(CN8="","",INDEX(Travi!$A$1:$K$10000,CN8,8))</f>
        <v>-21.407</v>
      </c>
      <c r="CT8" s="13">
        <f ca="1">IF(CN8="","",INDEX(Travi!$A$1:$K$10000,CN8,9))</f>
        <v>-12.199</v>
      </c>
      <c r="CU8" s="13">
        <f ca="1">IF(CN8="","",INDEX(Travi!$A$1:$K$10000,CN8,10))</f>
        <v>-1.446</v>
      </c>
      <c r="CV8" s="13">
        <f ca="1">IF(CN8="","",INDEX(Travi!$A$1:$K$10000,CN8,11))</f>
        <v>-2.1280000000000001</v>
      </c>
      <c r="CW8" s="12"/>
      <c r="CX8" s="8"/>
      <c r="CY8" s="12"/>
      <c r="CZ8" s="12"/>
      <c r="DA8" s="13"/>
      <c r="DB8" s="13"/>
      <c r="DC8" s="13"/>
      <c r="DD8" s="13"/>
      <c r="DE8" s="35"/>
      <c r="DF8" s="8">
        <f ca="1">DF7+1</f>
        <v>103</v>
      </c>
      <c r="DG8" s="12">
        <f ca="1">IF(DF8="","",INDEX(Travi!$A$1:$K$10000,DF8,4))</f>
        <v>5</v>
      </c>
      <c r="DH8" s="12" t="str">
        <f ca="1">IF(DF8="","",INDEX(Travi!$A$1:$K$10000,DF8,5))</f>
        <v>Mdes</v>
      </c>
      <c r="DI8" s="13">
        <f ca="1">IF(DF8="","",INDEX(Travi!$A$1:$K$10000,DF8,6))</f>
        <v>-29.661999999999999</v>
      </c>
      <c r="DJ8" s="13">
        <f ca="1">IF(DF8="","",INDEX(Travi!$A$1:$K$10000,DF8,7))</f>
        <v>-18.495000000000001</v>
      </c>
      <c r="DK8" s="13">
        <f ca="1">IF(DF8="","",INDEX(Travi!$A$1:$K$10000,DF8,8))</f>
        <v>-21.407</v>
      </c>
      <c r="DL8" s="13">
        <f ca="1">IF(DF8="","",INDEX(Travi!$A$1:$K$10000,DF8,9))</f>
        <v>-12.199</v>
      </c>
      <c r="DM8" s="13">
        <f ca="1">IF(DF8="","",INDEX(Travi!$A$1:$K$10000,DF8,10))</f>
        <v>-1.446</v>
      </c>
      <c r="DN8" s="13">
        <f ca="1">IF(DF8="","",INDEX(Travi!$A$1:$K$10000,DF8,11))</f>
        <v>-2.1280000000000001</v>
      </c>
      <c r="DO8" s="12"/>
      <c r="DP8" s="8"/>
      <c r="DQ8" s="12"/>
      <c r="DR8" s="12"/>
      <c r="DS8" s="13"/>
      <c r="DT8" s="13"/>
      <c r="DU8" s="13"/>
      <c r="DV8" s="13"/>
    </row>
    <row r="9" spans="1:126">
      <c r="A9" s="11"/>
      <c r="B9" s="8">
        <f t="shared" ref="B9:B10" ca="1" si="0">B8+1</f>
        <v>4</v>
      </c>
      <c r="C9" s="12">
        <f ca="1">IF(B9="","",INDEX(Travi!$A$1:$K$10000,B9,4))</f>
        <v>5</v>
      </c>
      <c r="D9" s="12" t="str">
        <f ca="1">IF(B9="","",INDEX(Travi!$A$1:$K$10000,B9,5))</f>
        <v>Vsin</v>
      </c>
      <c r="E9" s="13">
        <f ca="1">IF(B9="","",INDEX(Travi!$A$1:$K$10000,B9,6))</f>
        <v>51.494</v>
      </c>
      <c r="F9" s="13">
        <f ca="1">IF(B9="","",INDEX(Travi!$A$1:$K$10000,B9,7))</f>
        <v>35.267000000000003</v>
      </c>
      <c r="G9" s="13">
        <f ca="1">IF(B9="","",INDEX(Travi!$A$1:$K$10000,B9,8))</f>
        <v>-14.523999999999999</v>
      </c>
      <c r="H9" s="13">
        <f ca="1">IF(B9="","",INDEX(Travi!$A$1:$K$10000,B9,9))</f>
        <v>-8.3160000000000007</v>
      </c>
      <c r="I9" s="13">
        <f ca="1">IF(B9="","",INDEX(Travi!$A$1:$K$10000,B9,10))</f>
        <v>-0.98299999999999998</v>
      </c>
      <c r="J9" s="13">
        <f ca="1">IF(B9="","",INDEX(Travi!$A$1:$K$10000,B9,11))</f>
        <v>-1.446</v>
      </c>
      <c r="K9" s="12"/>
      <c r="L9" s="8"/>
      <c r="M9" s="12"/>
      <c r="N9" s="12"/>
      <c r="O9" s="13"/>
      <c r="P9" s="13"/>
      <c r="Q9" s="13"/>
      <c r="R9" s="13"/>
      <c r="S9" s="35"/>
      <c r="T9" s="8">
        <f t="shared" ref="T9:T10" ca="1" si="1">T8+1</f>
        <v>24</v>
      </c>
      <c r="U9" s="12">
        <f ca="1">IF(T9="","",INDEX(Travi!$A$1:$K$10000,T9,4))</f>
        <v>5</v>
      </c>
      <c r="V9" s="12" t="str">
        <f ca="1">IF(T9="","",INDEX(Travi!$A$1:$K$10000,T9,5))</f>
        <v>Vsin</v>
      </c>
      <c r="W9" s="13">
        <f ca="1">IF(T9="","",INDEX(Travi!$A$1:$K$10000,T9,6))</f>
        <v>39.564</v>
      </c>
      <c r="X9" s="13">
        <f ca="1">IF(T9="","",INDEX(Travi!$A$1:$K$10000,T9,7))</f>
        <v>27.645</v>
      </c>
      <c r="Y9" s="13">
        <f ca="1">IF(T9="","",INDEX(Travi!$A$1:$K$10000,T9,8))</f>
        <v>-18.137</v>
      </c>
      <c r="Z9" s="13">
        <f ca="1">IF(T9="","",INDEX(Travi!$A$1:$K$10000,T9,9))</f>
        <v>-10.292999999999999</v>
      </c>
      <c r="AA9" s="13">
        <f ca="1">IF(T9="","",INDEX(Travi!$A$1:$K$10000,T9,10))</f>
        <v>-1.2250000000000001</v>
      </c>
      <c r="AB9" s="13">
        <f ca="1">IF(T9="","",INDEX(Travi!$A$1:$K$10000,T9,11))</f>
        <v>-1.802</v>
      </c>
      <c r="AC9" s="12"/>
      <c r="AD9" s="8"/>
      <c r="AE9" s="12"/>
      <c r="AF9" s="12"/>
      <c r="AG9" s="13"/>
      <c r="AH9" s="13"/>
      <c r="AI9" s="13"/>
      <c r="AJ9" s="13"/>
      <c r="AK9" s="35"/>
      <c r="AL9" s="8">
        <f t="shared" ref="AL9:AL10" ca="1" si="2">AL8+1</f>
        <v>44</v>
      </c>
      <c r="AM9" s="12">
        <f ca="1">IF(AL9="","",INDEX(Travi!$A$1:$K$10000,AL9,4))</f>
        <v>5</v>
      </c>
      <c r="AN9" s="12" t="str">
        <f ca="1">IF(AL9="","",INDEX(Travi!$A$1:$K$10000,AL9,5))</f>
        <v>Vsin</v>
      </c>
      <c r="AO9" s="13">
        <f ca="1">IF(AL9="","",INDEX(Travi!$A$1:$K$10000,AL9,6))</f>
        <v>36.734999999999999</v>
      </c>
      <c r="AP9" s="13">
        <f ca="1">IF(AL9="","",INDEX(Travi!$A$1:$K$10000,AL9,7))</f>
        <v>24.832999999999998</v>
      </c>
      <c r="AQ9" s="13">
        <f ca="1">IF(AL9="","",INDEX(Travi!$A$1:$K$10000,AL9,8))</f>
        <v>-16.721</v>
      </c>
      <c r="AR9" s="13">
        <f ca="1">IF(AL9="","",INDEX(Travi!$A$1:$K$10000,AL9,9))</f>
        <v>-9.35</v>
      </c>
      <c r="AS9" s="13">
        <f ca="1">IF(AL9="","",INDEX(Travi!$A$1:$K$10000,AL9,10))</f>
        <v>-1.123</v>
      </c>
      <c r="AT9" s="13">
        <f ca="1">IF(AL9="","",INDEX(Travi!$A$1:$K$10000,AL9,11))</f>
        <v>-1.6519999999999999</v>
      </c>
      <c r="AU9" s="12"/>
      <c r="AV9" s="8"/>
      <c r="AW9" s="12"/>
      <c r="AX9" s="12"/>
      <c r="AY9" s="13"/>
      <c r="AZ9" s="13"/>
      <c r="BA9" s="13"/>
      <c r="BB9" s="13"/>
      <c r="BC9" s="35"/>
      <c r="BD9" s="8">
        <f t="shared" ref="BD9:BD10" ca="1" si="3">BD8+1</f>
        <v>64</v>
      </c>
      <c r="BE9" s="12">
        <f ca="1">IF(BD9="","",INDEX(Travi!$A$1:$K$10000,BD9,4))</f>
        <v>5</v>
      </c>
      <c r="BF9" s="12" t="str">
        <f ca="1">IF(BD9="","",INDEX(Travi!$A$1:$K$10000,BD9,5))</f>
        <v>Vsin</v>
      </c>
      <c r="BG9" s="13">
        <f ca="1">IF(BD9="","",INDEX(Travi!$A$1:$K$10000,BD9,6))</f>
        <v>52.673999999999999</v>
      </c>
      <c r="BH9" s="13">
        <f ca="1">IF(BD9="","",INDEX(Travi!$A$1:$K$10000,BD9,7))</f>
        <v>32.887</v>
      </c>
      <c r="BI9" s="13">
        <f ca="1">IF(BD9="","",INDEX(Travi!$A$1:$K$10000,BD9,8))</f>
        <v>-15.858000000000001</v>
      </c>
      <c r="BJ9" s="13">
        <f ca="1">IF(BD9="","",INDEX(Travi!$A$1:$K$10000,BD9,9))</f>
        <v>-8.9030000000000005</v>
      </c>
      <c r="BK9" s="13">
        <f ca="1">IF(BD9="","",INDEX(Travi!$A$1:$K$10000,BD9,10))</f>
        <v>-1.0669999999999999</v>
      </c>
      <c r="BL9" s="13">
        <f ca="1">IF(BD9="","",INDEX(Travi!$A$1:$K$10000,BD9,11))</f>
        <v>-1.569</v>
      </c>
      <c r="BM9" s="12"/>
      <c r="BN9" s="8"/>
      <c r="BO9" s="12"/>
      <c r="BP9" s="12"/>
      <c r="BQ9" s="13"/>
      <c r="BR9" s="13"/>
      <c r="BS9" s="13"/>
      <c r="BT9" s="13"/>
      <c r="BU9" s="35"/>
      <c r="BV9" s="8">
        <f t="shared" ref="BV9:BV10" ca="1" si="4">BV8+1</f>
        <v>84</v>
      </c>
      <c r="BW9" s="12">
        <f ca="1">IF(BV9="","",INDEX(Travi!$A$1:$K$10000,BV9,4))</f>
        <v>5</v>
      </c>
      <c r="BX9" s="12" t="str">
        <f ca="1">IF(BV9="","",INDEX(Travi!$A$1:$K$10000,BV9,5))</f>
        <v>Vsin</v>
      </c>
      <c r="BY9" s="13">
        <f ca="1">IF(BV9="","",INDEX(Travi!$A$1:$K$10000,BV9,6))</f>
        <v>67.078999999999994</v>
      </c>
      <c r="BZ9" s="13">
        <f ca="1">IF(BV9="","",INDEX(Travi!$A$1:$K$10000,BV9,7))</f>
        <v>41.9</v>
      </c>
      <c r="CA9" s="13">
        <f ca="1">IF(BV9="","",INDEX(Travi!$A$1:$K$10000,BV9,8))</f>
        <v>-16.405999999999999</v>
      </c>
      <c r="CB9" s="13">
        <f ca="1">IF(BV9="","",INDEX(Travi!$A$1:$K$10000,BV9,9))</f>
        <v>-9.266</v>
      </c>
      <c r="CC9" s="13">
        <f ca="1">IF(BV9="","",INDEX(Travi!$A$1:$K$10000,BV9,10))</f>
        <v>-1.1060000000000001</v>
      </c>
      <c r="CD9" s="13">
        <f ca="1">IF(BV9="","",INDEX(Travi!$A$1:$K$10000,BV9,11))</f>
        <v>-1.6279999999999999</v>
      </c>
      <c r="CE9" s="12"/>
      <c r="CF9" s="8"/>
      <c r="CG9" s="12"/>
      <c r="CH9" s="12"/>
      <c r="CI9" s="13"/>
      <c r="CJ9" s="13"/>
      <c r="CK9" s="13"/>
      <c r="CL9" s="13"/>
      <c r="CM9" s="35"/>
      <c r="CN9" s="8">
        <f t="shared" ref="CN9:CN10" ca="1" si="5">CN8+1</f>
        <v>104</v>
      </c>
      <c r="CO9" s="12">
        <f ca="1">IF(CN9="","",INDEX(Travi!$A$1:$K$10000,CN9,4))</f>
        <v>5</v>
      </c>
      <c r="CP9" s="12" t="str">
        <f ca="1">IF(CN9="","",INDEX(Travi!$A$1:$K$10000,CN9,5))</f>
        <v>Vsin</v>
      </c>
      <c r="CQ9" s="13">
        <f ca="1">IF(CN9="","",INDEX(Travi!$A$1:$K$10000,CN9,6))</f>
        <v>56.209000000000003</v>
      </c>
      <c r="CR9" s="13">
        <f ca="1">IF(CN9="","",INDEX(Travi!$A$1:$K$10000,CN9,7))</f>
        <v>35.122</v>
      </c>
      <c r="CS9" s="13">
        <f ca="1">IF(CN9="","",INDEX(Travi!$A$1:$K$10000,CN9,8))</f>
        <v>-13.285</v>
      </c>
      <c r="CT9" s="13">
        <f ca="1">IF(CN9="","",INDEX(Travi!$A$1:$K$10000,CN9,9))</f>
        <v>-7.5990000000000002</v>
      </c>
      <c r="CU9" s="13">
        <f ca="1">IF(CN9="","",INDEX(Travi!$A$1:$K$10000,CN9,10))</f>
        <v>-0.89900000000000002</v>
      </c>
      <c r="CV9" s="13">
        <f ca="1">IF(CN9="","",INDEX(Travi!$A$1:$K$10000,CN9,11))</f>
        <v>-1.3220000000000001</v>
      </c>
      <c r="CW9" s="12"/>
      <c r="CX9" s="8"/>
      <c r="CY9" s="12"/>
      <c r="CZ9" s="12"/>
      <c r="DA9" s="13"/>
      <c r="DB9" s="13"/>
      <c r="DC9" s="13"/>
      <c r="DD9" s="13"/>
      <c r="DE9" s="35"/>
      <c r="DF9" s="8">
        <f t="shared" ref="DF9:DF10" ca="1" si="6">DF8+1</f>
        <v>104</v>
      </c>
      <c r="DG9" s="12">
        <f ca="1">IF(DF9="","",INDEX(Travi!$A$1:$K$10000,DF9,4))</f>
        <v>5</v>
      </c>
      <c r="DH9" s="12" t="str">
        <f ca="1">IF(DF9="","",INDEX(Travi!$A$1:$K$10000,DF9,5))</f>
        <v>Vsin</v>
      </c>
      <c r="DI9" s="13">
        <f ca="1">IF(DF9="","",INDEX(Travi!$A$1:$K$10000,DF9,6))</f>
        <v>56.209000000000003</v>
      </c>
      <c r="DJ9" s="13">
        <f ca="1">IF(DF9="","",INDEX(Travi!$A$1:$K$10000,DF9,7))</f>
        <v>35.122</v>
      </c>
      <c r="DK9" s="13">
        <f ca="1">IF(DF9="","",INDEX(Travi!$A$1:$K$10000,DF9,8))</f>
        <v>-13.285</v>
      </c>
      <c r="DL9" s="13">
        <f ca="1">IF(DF9="","",INDEX(Travi!$A$1:$K$10000,DF9,9))</f>
        <v>-7.5990000000000002</v>
      </c>
      <c r="DM9" s="13">
        <f ca="1">IF(DF9="","",INDEX(Travi!$A$1:$K$10000,DF9,10))</f>
        <v>-0.89900000000000002</v>
      </c>
      <c r="DN9" s="13">
        <f ca="1">IF(DF9="","",INDEX(Travi!$A$1:$K$10000,DF9,11))</f>
        <v>-1.3220000000000001</v>
      </c>
      <c r="DO9" s="12"/>
      <c r="DP9" s="8"/>
      <c r="DQ9" s="12"/>
      <c r="DR9" s="12"/>
      <c r="DS9" s="13"/>
      <c r="DT9" s="13"/>
      <c r="DU9" s="13"/>
      <c r="DV9" s="13"/>
    </row>
    <row r="10" spans="1:126">
      <c r="A10" s="11"/>
      <c r="B10" s="8">
        <f t="shared" ca="1" si="0"/>
        <v>5</v>
      </c>
      <c r="C10" s="12">
        <f ca="1">IF(B10="","",INDEX(Travi!$A$1:$K$10000,B10,4))</f>
        <v>5</v>
      </c>
      <c r="D10" s="12" t="str">
        <f ca="1">IF(B10="","",INDEX(Travi!$A$1:$K$10000,B10,5))</f>
        <v>Vdes</v>
      </c>
      <c r="E10" s="13">
        <f ca="1">IF(B10="","",INDEX(Travi!$A$1:$K$10000,B10,6))</f>
        <v>-45.384999999999998</v>
      </c>
      <c r="F10" s="13">
        <f ca="1">IF(B10="","",INDEX(Travi!$A$1:$K$10000,B10,7))</f>
        <v>-31.555</v>
      </c>
      <c r="G10" s="13">
        <f ca="1">IF(B10="","",INDEX(Travi!$A$1:$K$10000,B10,8))</f>
        <v>-14.523999999999999</v>
      </c>
      <c r="H10" s="13">
        <f ca="1">IF(B10="","",INDEX(Travi!$A$1:$K$10000,B10,9))</f>
        <v>-8.3160000000000007</v>
      </c>
      <c r="I10" s="13">
        <f ca="1">IF(B10="","",INDEX(Travi!$A$1:$K$10000,B10,10))</f>
        <v>-0.98299999999999998</v>
      </c>
      <c r="J10" s="13">
        <f ca="1">IF(B10="","",INDEX(Travi!$A$1:$K$10000,B10,11))</f>
        <v>-1.446</v>
      </c>
      <c r="K10" s="12"/>
      <c r="L10" s="8"/>
      <c r="M10" s="12"/>
      <c r="N10" s="12"/>
      <c r="O10" s="13"/>
      <c r="P10" s="13"/>
      <c r="Q10" s="13"/>
      <c r="R10" s="13"/>
      <c r="S10" s="35"/>
      <c r="T10" s="8">
        <f t="shared" ca="1" si="1"/>
        <v>25</v>
      </c>
      <c r="U10" s="12">
        <f ca="1">IF(T10="","",INDEX(Travi!$A$1:$K$10000,T10,4))</f>
        <v>5</v>
      </c>
      <c r="V10" s="12" t="str">
        <f ca="1">IF(T10="","",INDEX(Travi!$A$1:$K$10000,T10,5))</f>
        <v>Vdes</v>
      </c>
      <c r="W10" s="13">
        <f ca="1">IF(T10="","",INDEX(Travi!$A$1:$K$10000,T10,6))</f>
        <v>-46.05</v>
      </c>
      <c r="X10" s="13">
        <f ca="1">IF(T10="","",INDEX(Travi!$A$1:$K$10000,T10,7))</f>
        <v>-31.407</v>
      </c>
      <c r="Y10" s="13">
        <f ca="1">IF(T10="","",INDEX(Travi!$A$1:$K$10000,T10,8))</f>
        <v>-18.137</v>
      </c>
      <c r="Z10" s="13">
        <f ca="1">IF(T10="","",INDEX(Travi!$A$1:$K$10000,T10,9))</f>
        <v>-10.292999999999999</v>
      </c>
      <c r="AA10" s="13">
        <f ca="1">IF(T10="","",INDEX(Travi!$A$1:$K$10000,T10,10))</f>
        <v>-1.2250000000000001</v>
      </c>
      <c r="AB10" s="13">
        <f ca="1">IF(T10="","",INDEX(Travi!$A$1:$K$10000,T10,11))</f>
        <v>-1.802</v>
      </c>
      <c r="AC10" s="12"/>
      <c r="AD10" s="8"/>
      <c r="AE10" s="12"/>
      <c r="AF10" s="12"/>
      <c r="AG10" s="13"/>
      <c r="AH10" s="13"/>
      <c r="AI10" s="13"/>
      <c r="AJ10" s="13"/>
      <c r="AK10" s="35"/>
      <c r="AL10" s="8">
        <f t="shared" ca="1" si="2"/>
        <v>45</v>
      </c>
      <c r="AM10" s="12">
        <f ca="1">IF(AL10="","",INDEX(Travi!$A$1:$K$10000,AL10,4))</f>
        <v>5</v>
      </c>
      <c r="AN10" s="12" t="str">
        <f ca="1">IF(AL10="","",INDEX(Travi!$A$1:$K$10000,AL10,5))</f>
        <v>Vdes</v>
      </c>
      <c r="AO10" s="13">
        <f ca="1">IF(AL10="","",INDEX(Travi!$A$1:$K$10000,AL10,6))</f>
        <v>-41.600999999999999</v>
      </c>
      <c r="AP10" s="13">
        <f ca="1">IF(AL10="","",INDEX(Travi!$A$1:$K$10000,AL10,7))</f>
        <v>-27.614999999999998</v>
      </c>
      <c r="AQ10" s="13">
        <f ca="1">IF(AL10="","",INDEX(Travi!$A$1:$K$10000,AL10,8))</f>
        <v>-16.721</v>
      </c>
      <c r="AR10" s="13">
        <f ca="1">IF(AL10="","",INDEX(Travi!$A$1:$K$10000,AL10,9))</f>
        <v>-9.35</v>
      </c>
      <c r="AS10" s="13">
        <f ca="1">IF(AL10="","",INDEX(Travi!$A$1:$K$10000,AL10,10))</f>
        <v>-1.123</v>
      </c>
      <c r="AT10" s="13">
        <f ca="1">IF(AL10="","",INDEX(Travi!$A$1:$K$10000,AL10,11))</f>
        <v>-1.6519999999999999</v>
      </c>
      <c r="AU10" s="12"/>
      <c r="AV10" s="8"/>
      <c r="AW10" s="12"/>
      <c r="AX10" s="12"/>
      <c r="AY10" s="13"/>
      <c r="AZ10" s="13"/>
      <c r="BA10" s="13"/>
      <c r="BB10" s="13"/>
      <c r="BC10" s="35"/>
      <c r="BD10" s="8">
        <f t="shared" ca="1" si="3"/>
        <v>65</v>
      </c>
      <c r="BE10" s="12">
        <f ca="1">IF(BD10="","",INDEX(Travi!$A$1:$K$10000,BD10,4))</f>
        <v>5</v>
      </c>
      <c r="BF10" s="12" t="str">
        <f ca="1">IF(BD10="","",INDEX(Travi!$A$1:$K$10000,BD10,5))</f>
        <v>Vdes</v>
      </c>
      <c r="BG10" s="13">
        <f ca="1">IF(BD10="","",INDEX(Travi!$A$1:$K$10000,BD10,6))</f>
        <v>-50.11</v>
      </c>
      <c r="BH10" s="13">
        <f ca="1">IF(BD10="","",INDEX(Travi!$A$1:$K$10000,BD10,7))</f>
        <v>-31.305</v>
      </c>
      <c r="BI10" s="13">
        <f ca="1">IF(BD10="","",INDEX(Travi!$A$1:$K$10000,BD10,8))</f>
        <v>-15.858000000000001</v>
      </c>
      <c r="BJ10" s="13">
        <f ca="1">IF(BD10="","",INDEX(Travi!$A$1:$K$10000,BD10,9))</f>
        <v>-8.9030000000000005</v>
      </c>
      <c r="BK10" s="13">
        <f ca="1">IF(BD10="","",INDEX(Travi!$A$1:$K$10000,BD10,10))</f>
        <v>-1.0669999999999999</v>
      </c>
      <c r="BL10" s="13">
        <f ca="1">IF(BD10="","",INDEX(Travi!$A$1:$K$10000,BD10,11))</f>
        <v>-1.569</v>
      </c>
      <c r="BM10" s="12"/>
      <c r="BN10" s="8"/>
      <c r="BO10" s="12"/>
      <c r="BP10" s="12"/>
      <c r="BQ10" s="13"/>
      <c r="BR10" s="13"/>
      <c r="BS10" s="13"/>
      <c r="BT10" s="13"/>
      <c r="BU10" s="35"/>
      <c r="BV10" s="8">
        <f t="shared" ca="1" si="4"/>
        <v>85</v>
      </c>
      <c r="BW10" s="12">
        <f ca="1">IF(BV10="","",INDEX(Travi!$A$1:$K$10000,BV10,4))</f>
        <v>5</v>
      </c>
      <c r="BX10" s="12" t="str">
        <f ca="1">IF(BV10="","",INDEX(Travi!$A$1:$K$10000,BV10,5))</f>
        <v>Vdes</v>
      </c>
      <c r="BY10" s="13">
        <f ca="1">IF(BV10="","",INDEX(Travi!$A$1:$K$10000,BV10,6))</f>
        <v>-67.825000000000003</v>
      </c>
      <c r="BZ10" s="13">
        <f ca="1">IF(BV10="","",INDEX(Travi!$A$1:$K$10000,BV10,7))</f>
        <v>-42.351999999999997</v>
      </c>
      <c r="CA10" s="13">
        <f ca="1">IF(BV10="","",INDEX(Travi!$A$1:$K$10000,BV10,8))</f>
        <v>-16.405999999999999</v>
      </c>
      <c r="CB10" s="13">
        <f ca="1">IF(BV10="","",INDEX(Travi!$A$1:$K$10000,BV10,9))</f>
        <v>-9.266</v>
      </c>
      <c r="CC10" s="13">
        <f ca="1">IF(BV10="","",INDEX(Travi!$A$1:$K$10000,BV10,10))</f>
        <v>-1.1060000000000001</v>
      </c>
      <c r="CD10" s="13">
        <f ca="1">IF(BV10="","",INDEX(Travi!$A$1:$K$10000,BV10,11))</f>
        <v>-1.6279999999999999</v>
      </c>
      <c r="CE10" s="12"/>
      <c r="CF10" s="8"/>
      <c r="CG10" s="12"/>
      <c r="CH10" s="12"/>
      <c r="CI10" s="13"/>
      <c r="CJ10" s="13"/>
      <c r="CK10" s="13"/>
      <c r="CL10" s="13"/>
      <c r="CM10" s="35"/>
      <c r="CN10" s="8">
        <f t="shared" ca="1" si="5"/>
        <v>105</v>
      </c>
      <c r="CO10" s="12">
        <f ca="1">IF(CN10="","",INDEX(Travi!$A$1:$K$10000,CN10,4))</f>
        <v>5</v>
      </c>
      <c r="CP10" s="12" t="str">
        <f ca="1">IF(CN10="","",INDEX(Travi!$A$1:$K$10000,CN10,5))</f>
        <v>Vdes</v>
      </c>
      <c r="CQ10" s="13">
        <f ca="1">IF(CN10="","",INDEX(Travi!$A$1:$K$10000,CN10,6))</f>
        <v>-59.423000000000002</v>
      </c>
      <c r="CR10" s="13">
        <f ca="1">IF(CN10="","",INDEX(Travi!$A$1:$K$10000,CN10,7))</f>
        <v>-37.094000000000001</v>
      </c>
      <c r="CS10" s="13">
        <f ca="1">IF(CN10="","",INDEX(Travi!$A$1:$K$10000,CN10,8))</f>
        <v>-13.285</v>
      </c>
      <c r="CT10" s="13">
        <f ca="1">IF(CN10="","",INDEX(Travi!$A$1:$K$10000,CN10,9))</f>
        <v>-7.5990000000000002</v>
      </c>
      <c r="CU10" s="13">
        <f ca="1">IF(CN10="","",INDEX(Travi!$A$1:$K$10000,CN10,10))</f>
        <v>-0.89900000000000002</v>
      </c>
      <c r="CV10" s="13">
        <f ca="1">IF(CN10="","",INDEX(Travi!$A$1:$K$10000,CN10,11))</f>
        <v>-1.3220000000000001</v>
      </c>
      <c r="CW10" s="12"/>
      <c r="CX10" s="8"/>
      <c r="CY10" s="12"/>
      <c r="CZ10" s="12"/>
      <c r="DA10" s="13"/>
      <c r="DB10" s="13"/>
      <c r="DC10" s="13"/>
      <c r="DD10" s="13"/>
      <c r="DE10" s="35"/>
      <c r="DF10" s="8">
        <f t="shared" ca="1" si="6"/>
        <v>105</v>
      </c>
      <c r="DG10" s="12">
        <f ca="1">IF(DF10="","",INDEX(Travi!$A$1:$K$10000,DF10,4))</f>
        <v>5</v>
      </c>
      <c r="DH10" s="12" t="str">
        <f ca="1">IF(DF10="","",INDEX(Travi!$A$1:$K$10000,DF10,5))</f>
        <v>Vdes</v>
      </c>
      <c r="DI10" s="13">
        <f ca="1">IF(DF10="","",INDEX(Travi!$A$1:$K$10000,DF10,6))</f>
        <v>-59.423000000000002</v>
      </c>
      <c r="DJ10" s="13">
        <f ca="1">IF(DF10="","",INDEX(Travi!$A$1:$K$10000,DF10,7))</f>
        <v>-37.094000000000001</v>
      </c>
      <c r="DK10" s="13">
        <f ca="1">IF(DF10="","",INDEX(Travi!$A$1:$K$10000,DF10,8))</f>
        <v>-13.285</v>
      </c>
      <c r="DL10" s="13">
        <f ca="1">IF(DF10="","",INDEX(Travi!$A$1:$K$10000,DF10,9))</f>
        <v>-7.5990000000000002</v>
      </c>
      <c r="DM10" s="13">
        <f ca="1">IF(DF10="","",INDEX(Travi!$A$1:$K$10000,DF10,10))</f>
        <v>-0.89900000000000002</v>
      </c>
      <c r="DN10" s="13">
        <f ca="1">IF(DF10="","",INDEX(Travi!$A$1:$K$10000,DF10,11))</f>
        <v>-1.3220000000000001</v>
      </c>
      <c r="DO10" s="12"/>
      <c r="DP10" s="8"/>
      <c r="DQ10" s="12"/>
      <c r="DR10" s="12"/>
      <c r="DS10" s="13"/>
      <c r="DT10" s="13"/>
      <c r="DU10" s="13"/>
      <c r="DV10" s="13"/>
    </row>
    <row r="11" spans="1:126">
      <c r="A11" s="11"/>
      <c r="B11" s="8">
        <f ca="1">IF(ROW(C11)-ROW(C$7)&gt;=4*$C$7,"",B10+1)</f>
        <v>6</v>
      </c>
      <c r="C11" s="12">
        <f ca="1">IF(B11="","",INDEX(Travi!$A$1:$K$10000,B11,4))</f>
        <v>4</v>
      </c>
      <c r="D11" s="12" t="str">
        <f ca="1">IF(B11="","",INDEX(Travi!$A$1:$K$10000,B11,5))</f>
        <v>Msin</v>
      </c>
      <c r="E11" s="13">
        <f ca="1">IF(B11="","",INDEX(Travi!$A$1:$K$10000,B11,6))</f>
        <v>-79.625</v>
      </c>
      <c r="F11" s="13">
        <f ca="1">IF(B11="","",INDEX(Travi!$A$1:$K$10000,B11,7))</f>
        <v>-50.2</v>
      </c>
      <c r="G11" s="13">
        <f ca="1">IF(B11="","",INDEX(Travi!$A$1:$K$10000,B11,8))</f>
        <v>84.388000000000005</v>
      </c>
      <c r="H11" s="13">
        <f ca="1">IF(B11="","",INDEX(Travi!$A$1:$K$10000,B11,9))</f>
        <v>46.177</v>
      </c>
      <c r="I11" s="13">
        <f ca="1">IF(B11="","",INDEX(Travi!$A$1:$K$10000,B11,10))</f>
        <v>5.5679999999999996</v>
      </c>
      <c r="J11" s="13">
        <f ca="1">IF(B11="","",INDEX(Travi!$A$1:$K$10000,B11,11))</f>
        <v>8.1920000000000002</v>
      </c>
      <c r="K11" s="12"/>
      <c r="L11" s="8"/>
      <c r="M11" s="12"/>
      <c r="N11" s="12"/>
      <c r="O11" s="13"/>
      <c r="P11" s="13"/>
      <c r="Q11" s="13"/>
      <c r="R11" s="13"/>
      <c r="S11" s="35"/>
      <c r="T11" s="8">
        <f ca="1">IF(ROW(U11)-ROW(U$7)&gt;=4*$C$7,"",T10+1)</f>
        <v>26</v>
      </c>
      <c r="U11" s="12">
        <f ca="1">IF(T11="","",INDEX(Travi!$A$1:$K$10000,T11,4))</f>
        <v>4</v>
      </c>
      <c r="V11" s="12" t="str">
        <f ca="1">IF(T11="","",INDEX(Travi!$A$1:$K$10000,T11,5))</f>
        <v>Msin</v>
      </c>
      <c r="W11" s="13">
        <f ca="1">IF(T11="","",INDEX(Travi!$A$1:$K$10000,T11,6))</f>
        <v>-47.109000000000002</v>
      </c>
      <c r="X11" s="13">
        <f ca="1">IF(T11="","",INDEX(Travi!$A$1:$K$10000,T11,7))</f>
        <v>-29.388000000000002</v>
      </c>
      <c r="Y11" s="13">
        <f ca="1">IF(T11="","",INDEX(Travi!$A$1:$K$10000,T11,8))</f>
        <v>88.466999999999999</v>
      </c>
      <c r="Z11" s="13">
        <f ca="1">IF(T11="","",INDEX(Travi!$A$1:$K$10000,T11,9))</f>
        <v>48.293999999999997</v>
      </c>
      <c r="AA11" s="13">
        <f ca="1">IF(T11="","",INDEX(Travi!$A$1:$K$10000,T11,10))</f>
        <v>5.83</v>
      </c>
      <c r="AB11" s="13">
        <f ca="1">IF(T11="","",INDEX(Travi!$A$1:$K$10000,T11,11))</f>
        <v>8.577</v>
      </c>
      <c r="AC11" s="12"/>
      <c r="AD11" s="8"/>
      <c r="AE11" s="12"/>
      <c r="AF11" s="12"/>
      <c r="AG11" s="13"/>
      <c r="AH11" s="13"/>
      <c r="AI11" s="13"/>
      <c r="AJ11" s="13"/>
      <c r="AK11" s="35"/>
      <c r="AL11" s="8">
        <f ca="1">IF(ROW(AM11)-ROW(AM$7)&gt;=4*$C$7,"",AL10+1)</f>
        <v>46</v>
      </c>
      <c r="AM11" s="12">
        <f ca="1">IF(AL11="","",INDEX(Travi!$A$1:$K$10000,AL11,4))</f>
        <v>4</v>
      </c>
      <c r="AN11" s="12" t="str">
        <f ca="1">IF(AL11="","",INDEX(Travi!$A$1:$K$10000,AL11,5))</f>
        <v>Msin</v>
      </c>
      <c r="AO11" s="13">
        <f ca="1">IF(AL11="","",INDEX(Travi!$A$1:$K$10000,AL11,6))</f>
        <v>-31.898</v>
      </c>
      <c r="AP11" s="13">
        <f ca="1">IF(AL11="","",INDEX(Travi!$A$1:$K$10000,AL11,7))</f>
        <v>-20.202999999999999</v>
      </c>
      <c r="AQ11" s="13">
        <f ca="1">IF(AL11="","",INDEX(Travi!$A$1:$K$10000,AL11,8))</f>
        <v>83.563999999999993</v>
      </c>
      <c r="AR11" s="13">
        <f ca="1">IF(AL11="","",INDEX(Travi!$A$1:$K$10000,AL11,9))</f>
        <v>45.481000000000002</v>
      </c>
      <c r="AS11" s="13">
        <f ca="1">IF(AL11="","",INDEX(Travi!$A$1:$K$10000,AL11,10))</f>
        <v>5.4960000000000004</v>
      </c>
      <c r="AT11" s="13">
        <f ca="1">IF(AL11="","",INDEX(Travi!$A$1:$K$10000,AL11,11))</f>
        <v>8.0860000000000003</v>
      </c>
      <c r="AU11" s="12"/>
      <c r="AV11" s="8"/>
      <c r="AW11" s="12"/>
      <c r="AX11" s="12"/>
      <c r="AY11" s="13"/>
      <c r="AZ11" s="13"/>
      <c r="BA11" s="13"/>
      <c r="BB11" s="13"/>
      <c r="BC11" s="35"/>
      <c r="BD11" s="8">
        <f ca="1">IF(ROW(BE11)-ROW(BE$7)&gt;=4*$C$7,"",BD10+1)</f>
        <v>66</v>
      </c>
      <c r="BE11" s="12">
        <f ca="1">IF(BD11="","",INDEX(Travi!$A$1:$K$10000,BD11,4))</f>
        <v>4</v>
      </c>
      <c r="BF11" s="12" t="str">
        <f ca="1">IF(BD11="","",INDEX(Travi!$A$1:$K$10000,BD11,5))</f>
        <v>Msin</v>
      </c>
      <c r="BG11" s="13">
        <f ca="1">IF(BD11="","",INDEX(Travi!$A$1:$K$10000,BD11,6))</f>
        <v>-48.290999999999997</v>
      </c>
      <c r="BH11" s="13">
        <f ca="1">IF(BD11="","",INDEX(Travi!$A$1:$K$10000,BD11,7))</f>
        <v>-30.027000000000001</v>
      </c>
      <c r="BI11" s="13">
        <f ca="1">IF(BD11="","",INDEX(Travi!$A$1:$K$10000,BD11,8))</f>
        <v>46.127000000000002</v>
      </c>
      <c r="BJ11" s="13">
        <f ca="1">IF(BD11="","",INDEX(Travi!$A$1:$K$10000,BD11,9))</f>
        <v>25.11</v>
      </c>
      <c r="BK11" s="13">
        <f ca="1">IF(BD11="","",INDEX(Travi!$A$1:$K$10000,BD11,10))</f>
        <v>3.0339999999999998</v>
      </c>
      <c r="BL11" s="13">
        <f ca="1">IF(BD11="","",INDEX(Travi!$A$1:$K$10000,BD11,11))</f>
        <v>4.4640000000000004</v>
      </c>
      <c r="BM11" s="12"/>
      <c r="BN11" s="8"/>
      <c r="BO11" s="12"/>
      <c r="BP11" s="12"/>
      <c r="BQ11" s="13"/>
      <c r="BR11" s="13"/>
      <c r="BS11" s="13"/>
      <c r="BT11" s="13"/>
      <c r="BU11" s="35"/>
      <c r="BV11" s="8">
        <f ca="1">IF(ROW(BW11)-ROW(BW$7)&gt;=4*$C$7,"",BV10+1)</f>
        <v>86</v>
      </c>
      <c r="BW11" s="12">
        <f ca="1">IF(BV11="","",INDEX(Travi!$A$1:$K$10000,BV11,4))</f>
        <v>4</v>
      </c>
      <c r="BX11" s="12" t="str">
        <f ca="1">IF(BV11="","",INDEX(Travi!$A$1:$K$10000,BV11,5))</f>
        <v>Msin</v>
      </c>
      <c r="BY11" s="13">
        <f ca="1">IF(BV11="","",INDEX(Travi!$A$1:$K$10000,BV11,6))</f>
        <v>-71.988</v>
      </c>
      <c r="BZ11" s="13">
        <f ca="1">IF(BV11="","",INDEX(Travi!$A$1:$K$10000,BV11,7))</f>
        <v>-44.832000000000001</v>
      </c>
      <c r="CA11" s="13">
        <f ca="1">IF(BV11="","",INDEX(Travi!$A$1:$K$10000,BV11,8))</f>
        <v>85.652000000000001</v>
      </c>
      <c r="CB11" s="13">
        <f ca="1">IF(BV11="","",INDEX(Travi!$A$1:$K$10000,BV11,9))</f>
        <v>46.716999999999999</v>
      </c>
      <c r="CC11" s="13">
        <f ca="1">IF(BV11="","",INDEX(Travi!$A$1:$K$10000,BV11,10))</f>
        <v>5.641</v>
      </c>
      <c r="CD11" s="13">
        <f ca="1">IF(BV11="","",INDEX(Travi!$A$1:$K$10000,BV11,11))</f>
        <v>8.2989999999999995</v>
      </c>
      <c r="CE11" s="12"/>
      <c r="CF11" s="8"/>
      <c r="CG11" s="12"/>
      <c r="CH11" s="12"/>
      <c r="CI11" s="13"/>
      <c r="CJ11" s="13"/>
      <c r="CK11" s="13"/>
      <c r="CL11" s="13"/>
      <c r="CM11" s="35"/>
      <c r="CN11" s="8">
        <f ca="1">IF(ROW(CO11)-ROW(CO$7)&gt;=4*$C$7,"",CN10+1)</f>
        <v>106</v>
      </c>
      <c r="CO11" s="12">
        <f ca="1">IF(CN11="","",INDEX(Travi!$A$1:$K$10000,CN11,4))</f>
        <v>4</v>
      </c>
      <c r="CP11" s="12" t="str">
        <f ca="1">IF(CN11="","",INDEX(Travi!$A$1:$K$10000,CN11,5))</f>
        <v>Msin</v>
      </c>
      <c r="CQ11" s="13">
        <f ca="1">IF(CN11="","",INDEX(Travi!$A$1:$K$10000,CN11,6))</f>
        <v>-33.661999999999999</v>
      </c>
      <c r="CR11" s="13">
        <f ca="1">IF(CN11="","",INDEX(Travi!$A$1:$K$10000,CN11,7))</f>
        <v>-20.885000000000002</v>
      </c>
      <c r="CS11" s="13">
        <f ca="1">IF(CN11="","",INDEX(Travi!$A$1:$K$10000,CN11,8))</f>
        <v>70.992000000000004</v>
      </c>
      <c r="CT11" s="13">
        <f ca="1">IF(CN11="","",INDEX(Travi!$A$1:$K$10000,CN11,9))</f>
        <v>38.869999999999997</v>
      </c>
      <c r="CU11" s="13">
        <f ca="1">IF(CN11="","",INDEX(Travi!$A$1:$K$10000,CN11,10))</f>
        <v>4.6870000000000003</v>
      </c>
      <c r="CV11" s="13">
        <f ca="1">IF(CN11="","",INDEX(Travi!$A$1:$K$10000,CN11,11))</f>
        <v>6.8949999999999996</v>
      </c>
      <c r="CW11" s="12"/>
      <c r="CX11" s="8"/>
      <c r="CY11" s="12"/>
      <c r="CZ11" s="12"/>
      <c r="DA11" s="13"/>
      <c r="DB11" s="13"/>
      <c r="DC11" s="13"/>
      <c r="DD11" s="13"/>
      <c r="DE11" s="35"/>
      <c r="DF11" s="8">
        <f ca="1">IF(ROW(DG11)-ROW(DG$7)&gt;=4*$C$7,"",DF10+1)</f>
        <v>106</v>
      </c>
      <c r="DG11" s="12">
        <f ca="1">IF(DF11="","",INDEX(Travi!$A$1:$K$10000,DF11,4))</f>
        <v>4</v>
      </c>
      <c r="DH11" s="12" t="str">
        <f ca="1">IF(DF11="","",INDEX(Travi!$A$1:$K$10000,DF11,5))</f>
        <v>Msin</v>
      </c>
      <c r="DI11" s="13">
        <f ca="1">IF(DF11="","",INDEX(Travi!$A$1:$K$10000,DF11,6))</f>
        <v>-33.661999999999999</v>
      </c>
      <c r="DJ11" s="13">
        <f ca="1">IF(DF11="","",INDEX(Travi!$A$1:$K$10000,DF11,7))</f>
        <v>-20.885000000000002</v>
      </c>
      <c r="DK11" s="13">
        <f ca="1">IF(DF11="","",INDEX(Travi!$A$1:$K$10000,DF11,8))</f>
        <v>70.992000000000004</v>
      </c>
      <c r="DL11" s="13">
        <f ca="1">IF(DF11="","",INDEX(Travi!$A$1:$K$10000,DF11,9))</f>
        <v>38.869999999999997</v>
      </c>
      <c r="DM11" s="13">
        <f ca="1">IF(DF11="","",INDEX(Travi!$A$1:$K$10000,DF11,10))</f>
        <v>4.6870000000000003</v>
      </c>
      <c r="DN11" s="13">
        <f ca="1">IF(DF11="","",INDEX(Travi!$A$1:$K$10000,DF11,11))</f>
        <v>6.8949999999999996</v>
      </c>
      <c r="DO11" s="12"/>
      <c r="DP11" s="8"/>
      <c r="DQ11" s="12"/>
      <c r="DR11" s="12"/>
      <c r="DS11" s="13"/>
      <c r="DT11" s="13"/>
      <c r="DU11" s="13"/>
      <c r="DV11" s="13"/>
    </row>
    <row r="12" spans="1:126">
      <c r="A12" s="11"/>
      <c r="B12" s="12">
        <f t="shared" ref="B12:B30" ca="1" si="7">IF(ROW(C12)-ROW(C$7)&gt;=4*$C$7,"",B11+1)</f>
        <v>7</v>
      </c>
      <c r="C12" s="12">
        <f ca="1">IF(B12="","",INDEX(Travi!$A$1:$K$10000,B12,4))</f>
        <v>4</v>
      </c>
      <c r="D12" s="12" t="str">
        <f ca="1">IF(B12="","",INDEX(Travi!$A$1:$K$10000,B12,5))</f>
        <v>Mdes</v>
      </c>
      <c r="E12" s="13">
        <f ca="1">IF(B12="","",INDEX(Travi!$A$1:$K$10000,B12,6))</f>
        <v>-58.671999999999997</v>
      </c>
      <c r="F12" s="13">
        <f ca="1">IF(B12="","",INDEX(Travi!$A$1:$K$10000,B12,7))</f>
        <v>-36.203000000000003</v>
      </c>
      <c r="G12" s="13">
        <f ca="1">IF(B12="","",INDEX(Travi!$A$1:$K$10000,B12,8))</f>
        <v>-78.301000000000002</v>
      </c>
      <c r="H12" s="13">
        <f ca="1">IF(B12="","",INDEX(Travi!$A$1:$K$10000,B12,9))</f>
        <v>-42.838999999999999</v>
      </c>
      <c r="I12" s="13">
        <f ca="1">IF(B12="","",INDEX(Travi!$A$1:$K$10000,B12,10))</f>
        <v>-5.1660000000000004</v>
      </c>
      <c r="J12" s="13">
        <f ca="1">IF(B12="","",INDEX(Travi!$A$1:$K$10000,B12,11))</f>
        <v>-7.601</v>
      </c>
      <c r="K12" s="12"/>
      <c r="L12" s="12"/>
      <c r="M12" s="12"/>
      <c r="N12" s="12"/>
      <c r="O12" s="13"/>
      <c r="P12" s="13"/>
      <c r="Q12" s="13"/>
      <c r="R12" s="13"/>
      <c r="S12" s="35"/>
      <c r="T12" s="12">
        <f t="shared" ref="T12:T30" ca="1" si="8">IF(ROW(U12)-ROW(U$7)&gt;=4*$C$7,"",T11+1)</f>
        <v>27</v>
      </c>
      <c r="U12" s="12">
        <f ca="1">IF(T12="","",INDEX(Travi!$A$1:$K$10000,T12,4))</f>
        <v>4</v>
      </c>
      <c r="V12" s="12" t="str">
        <f ca="1">IF(T12="","",INDEX(Travi!$A$1:$K$10000,T12,5))</f>
        <v>Mdes</v>
      </c>
      <c r="W12" s="13">
        <f ca="1">IF(T12="","",INDEX(Travi!$A$1:$K$10000,T12,6))</f>
        <v>-64.494</v>
      </c>
      <c r="X12" s="13">
        <f ca="1">IF(T12="","",INDEX(Travi!$A$1:$K$10000,T12,7))</f>
        <v>-40.226999999999997</v>
      </c>
      <c r="Y12" s="13">
        <f ca="1">IF(T12="","",INDEX(Travi!$A$1:$K$10000,T12,8))</f>
        <v>-87.992000000000004</v>
      </c>
      <c r="Z12" s="13">
        <f ca="1">IF(T12="","",INDEX(Travi!$A$1:$K$10000,T12,9))</f>
        <v>-48.055999999999997</v>
      </c>
      <c r="AA12" s="13">
        <f ca="1">IF(T12="","",INDEX(Travi!$A$1:$K$10000,T12,10))</f>
        <v>-5.8</v>
      </c>
      <c r="AB12" s="13">
        <f ca="1">IF(T12="","",INDEX(Travi!$A$1:$K$10000,T12,11))</f>
        <v>-8.5329999999999995</v>
      </c>
      <c r="AC12" s="12"/>
      <c r="AD12" s="12"/>
      <c r="AE12" s="12"/>
      <c r="AF12" s="12"/>
      <c r="AG12" s="13"/>
      <c r="AH12" s="13"/>
      <c r="AI12" s="13"/>
      <c r="AJ12" s="13"/>
      <c r="AK12" s="35"/>
      <c r="AL12" s="12">
        <f t="shared" ref="AL12:AL30" ca="1" si="9">IF(ROW(AM12)-ROW(AM$7)&gt;=4*$C$7,"",AL11+1)</f>
        <v>47</v>
      </c>
      <c r="AM12" s="12">
        <f ca="1">IF(AL12="","",INDEX(Travi!$A$1:$K$10000,AL12,4))</f>
        <v>4</v>
      </c>
      <c r="AN12" s="12" t="str">
        <f ca="1">IF(AL12="","",INDEX(Travi!$A$1:$K$10000,AL12,5))</f>
        <v>Mdes</v>
      </c>
      <c r="AO12" s="13">
        <f ca="1">IF(AL12="","",INDEX(Travi!$A$1:$K$10000,AL12,6))</f>
        <v>-42.228000000000002</v>
      </c>
      <c r="AP12" s="13">
        <f ca="1">IF(AL12="","",INDEX(Travi!$A$1:$K$10000,AL12,7))</f>
        <v>-26.974</v>
      </c>
      <c r="AQ12" s="13">
        <f ca="1">IF(AL12="","",INDEX(Travi!$A$1:$K$10000,AL12,8))</f>
        <v>-48.482999999999997</v>
      </c>
      <c r="AR12" s="13">
        <f ca="1">IF(AL12="","",INDEX(Travi!$A$1:$K$10000,AL12,9))</f>
        <v>-26.356999999999999</v>
      </c>
      <c r="AS12" s="13">
        <f ca="1">IF(AL12="","",INDEX(Travi!$A$1:$K$10000,AL12,10))</f>
        <v>-3.1859999999999999</v>
      </c>
      <c r="AT12" s="13">
        <f ca="1">IF(AL12="","",INDEX(Travi!$A$1:$K$10000,AL12,11))</f>
        <v>-4.6879999999999997</v>
      </c>
      <c r="AU12" s="12"/>
      <c r="AV12" s="12"/>
      <c r="AW12" s="12"/>
      <c r="AX12" s="12"/>
      <c r="AY12" s="13"/>
      <c r="AZ12" s="13"/>
      <c r="BA12" s="13"/>
      <c r="BB12" s="13"/>
      <c r="BC12" s="35"/>
      <c r="BD12" s="12">
        <f t="shared" ref="BD12:BD30" ca="1" si="10">IF(ROW(BE12)-ROW(BE$7)&gt;=4*$C$7,"",BD11+1)</f>
        <v>67</v>
      </c>
      <c r="BE12" s="12">
        <f ca="1">IF(BD12="","",INDEX(Travi!$A$1:$K$10000,BD12,4))</f>
        <v>4</v>
      </c>
      <c r="BF12" s="12" t="str">
        <f ca="1">IF(BD12="","",INDEX(Travi!$A$1:$K$10000,BD12,5))</f>
        <v>Mdes</v>
      </c>
      <c r="BG12" s="13">
        <f ca="1">IF(BD12="","",INDEX(Travi!$A$1:$K$10000,BD12,6))</f>
        <v>-39.244999999999997</v>
      </c>
      <c r="BH12" s="13">
        <f ca="1">IF(BD12="","",INDEX(Travi!$A$1:$K$10000,BD12,7))</f>
        <v>-24.741</v>
      </c>
      <c r="BI12" s="13">
        <f ca="1">IF(BD12="","",INDEX(Travi!$A$1:$K$10000,BD12,8))</f>
        <v>-81.644000000000005</v>
      </c>
      <c r="BJ12" s="13">
        <f ca="1">IF(BD12="","",INDEX(Travi!$A$1:$K$10000,BD12,9))</f>
        <v>-44.473999999999997</v>
      </c>
      <c r="BK12" s="13">
        <f ca="1">IF(BD12="","",INDEX(Travi!$A$1:$K$10000,BD12,10))</f>
        <v>-5.3730000000000002</v>
      </c>
      <c r="BL12" s="13">
        <f ca="1">IF(BD12="","",INDEX(Travi!$A$1:$K$10000,BD12,11))</f>
        <v>-7.9050000000000002</v>
      </c>
      <c r="BM12" s="12"/>
      <c r="BN12" s="12"/>
      <c r="BO12" s="12"/>
      <c r="BP12" s="12"/>
      <c r="BQ12" s="13"/>
      <c r="BR12" s="13"/>
      <c r="BS12" s="13"/>
      <c r="BT12" s="13"/>
      <c r="BU12" s="35"/>
      <c r="BV12" s="12">
        <f t="shared" ref="BV12:BV30" ca="1" si="11">IF(ROW(BW12)-ROW(BW$7)&gt;=4*$C$7,"",BV11+1)</f>
        <v>87</v>
      </c>
      <c r="BW12" s="12">
        <f ca="1">IF(BV12="","",INDEX(Travi!$A$1:$K$10000,BV12,4))</f>
        <v>4</v>
      </c>
      <c r="BX12" s="12" t="str">
        <f ca="1">IF(BV12="","",INDEX(Travi!$A$1:$K$10000,BV12,5))</f>
        <v>Mdes</v>
      </c>
      <c r="BY12" s="13">
        <f ca="1">IF(BV12="","",INDEX(Travi!$A$1:$K$10000,BV12,6))</f>
        <v>-73.676000000000002</v>
      </c>
      <c r="BZ12" s="13">
        <f ca="1">IF(BV12="","",INDEX(Travi!$A$1:$K$10000,BV12,7))</f>
        <v>-45.747</v>
      </c>
      <c r="CA12" s="13">
        <f ca="1">IF(BV12="","",INDEX(Travi!$A$1:$K$10000,BV12,8))</f>
        <v>-86.43</v>
      </c>
      <c r="CB12" s="13">
        <f ca="1">IF(BV12="","",INDEX(Travi!$A$1:$K$10000,BV12,9))</f>
        <v>-47.125999999999998</v>
      </c>
      <c r="CC12" s="13">
        <f ca="1">IF(BV12="","",INDEX(Travi!$A$1:$K$10000,BV12,10))</f>
        <v>-5.6909999999999998</v>
      </c>
      <c r="CD12" s="13">
        <f ca="1">IF(BV12="","",INDEX(Travi!$A$1:$K$10000,BV12,11))</f>
        <v>-8.3729999999999993</v>
      </c>
      <c r="CE12" s="12"/>
      <c r="CF12" s="12"/>
      <c r="CG12" s="12"/>
      <c r="CH12" s="12"/>
      <c r="CI12" s="13"/>
      <c r="CJ12" s="13"/>
      <c r="CK12" s="13"/>
      <c r="CL12" s="13"/>
      <c r="CM12" s="35"/>
      <c r="CN12" s="12">
        <f t="shared" ref="CN12:CN30" ca="1" si="12">IF(ROW(CO12)-ROW(CO$7)&gt;=4*$C$7,"",CN11+1)</f>
        <v>107</v>
      </c>
      <c r="CO12" s="12">
        <f ca="1">IF(CN12="","",INDEX(Travi!$A$1:$K$10000,CN12,4))</f>
        <v>4</v>
      </c>
      <c r="CP12" s="12" t="str">
        <f ca="1">IF(CN12="","",INDEX(Travi!$A$1:$K$10000,CN12,5))</f>
        <v>Mdes</v>
      </c>
      <c r="CQ12" s="13">
        <f ca="1">IF(CN12="","",INDEX(Travi!$A$1:$K$10000,CN12,6))</f>
        <v>-54.213999999999999</v>
      </c>
      <c r="CR12" s="13">
        <f ca="1">IF(CN12="","",INDEX(Travi!$A$1:$K$10000,CN12,7))</f>
        <v>-33.737000000000002</v>
      </c>
      <c r="CS12" s="13">
        <f ca="1">IF(CN12="","",INDEX(Travi!$A$1:$K$10000,CN12,8))</f>
        <v>-57.197000000000003</v>
      </c>
      <c r="CT12" s="13">
        <f ca="1">IF(CN12="","",INDEX(Travi!$A$1:$K$10000,CN12,9))</f>
        <v>-31.28</v>
      </c>
      <c r="CU12" s="13">
        <f ca="1">IF(CN12="","",INDEX(Travi!$A$1:$K$10000,CN12,10))</f>
        <v>-3.774</v>
      </c>
      <c r="CV12" s="13">
        <f ca="1">IF(CN12="","",INDEX(Travi!$A$1:$K$10000,CN12,11))</f>
        <v>-5.5519999999999996</v>
      </c>
      <c r="CW12" s="12"/>
      <c r="CX12" s="12"/>
      <c r="CY12" s="12"/>
      <c r="CZ12" s="12"/>
      <c r="DA12" s="13"/>
      <c r="DB12" s="13"/>
      <c r="DC12" s="13"/>
      <c r="DD12" s="13"/>
      <c r="DE12" s="35"/>
      <c r="DF12" s="12">
        <f t="shared" ref="DF12:DF30" ca="1" si="13">IF(ROW(DG12)-ROW(DG$7)&gt;=4*$C$7,"",DF11+1)</f>
        <v>107</v>
      </c>
      <c r="DG12" s="12">
        <f ca="1">IF(DF12="","",INDEX(Travi!$A$1:$K$10000,DF12,4))</f>
        <v>4</v>
      </c>
      <c r="DH12" s="12" t="str">
        <f ca="1">IF(DF12="","",INDEX(Travi!$A$1:$K$10000,DF12,5))</f>
        <v>Mdes</v>
      </c>
      <c r="DI12" s="13">
        <f ca="1">IF(DF12="","",INDEX(Travi!$A$1:$K$10000,DF12,6))</f>
        <v>-54.213999999999999</v>
      </c>
      <c r="DJ12" s="13">
        <f ca="1">IF(DF12="","",INDEX(Travi!$A$1:$K$10000,DF12,7))</f>
        <v>-33.737000000000002</v>
      </c>
      <c r="DK12" s="13">
        <f ca="1">IF(DF12="","",INDEX(Travi!$A$1:$K$10000,DF12,8))</f>
        <v>-57.197000000000003</v>
      </c>
      <c r="DL12" s="13">
        <f ca="1">IF(DF12="","",INDEX(Travi!$A$1:$K$10000,DF12,9))</f>
        <v>-31.28</v>
      </c>
      <c r="DM12" s="13">
        <f ca="1">IF(DF12="","",INDEX(Travi!$A$1:$K$10000,DF12,10))</f>
        <v>-3.774</v>
      </c>
      <c r="DN12" s="13">
        <f ca="1">IF(DF12="","",INDEX(Travi!$A$1:$K$10000,DF12,11))</f>
        <v>-5.5519999999999996</v>
      </c>
      <c r="DO12" s="12"/>
      <c r="DP12" s="12"/>
      <c r="DQ12" s="12"/>
      <c r="DR12" s="12"/>
      <c r="DS12" s="13"/>
      <c r="DT12" s="13"/>
      <c r="DU12" s="13"/>
      <c r="DV12" s="13"/>
    </row>
    <row r="13" spans="1:126">
      <c r="A13" s="11"/>
      <c r="B13" s="12">
        <f t="shared" ca="1" si="7"/>
        <v>8</v>
      </c>
      <c r="C13" s="12">
        <f ca="1">IF(B13="","",INDEX(Travi!$A$1:$K$10000,B13,4))</f>
        <v>4</v>
      </c>
      <c r="D13" s="12" t="str">
        <f ca="1">IF(B13="","",INDEX(Travi!$A$1:$K$10000,B13,5))</f>
        <v>Vsin</v>
      </c>
      <c r="E13" s="13">
        <f ca="1">IF(B13="","",INDEX(Travi!$A$1:$K$10000,B13,6))</f>
        <v>106.417</v>
      </c>
      <c r="F13" s="13">
        <f ca="1">IF(B13="","",INDEX(Travi!$A$1:$K$10000,B13,7))</f>
        <v>66.593999999999994</v>
      </c>
      <c r="G13" s="13">
        <f ca="1">IF(B13="","",INDEX(Travi!$A$1:$K$10000,B13,8))</f>
        <v>-37.835000000000001</v>
      </c>
      <c r="H13" s="13">
        <f ca="1">IF(B13="","",INDEX(Travi!$A$1:$K$10000,B13,9))</f>
        <v>-20.701000000000001</v>
      </c>
      <c r="I13" s="13">
        <f ca="1">IF(B13="","",INDEX(Travi!$A$1:$K$10000,B13,10))</f>
        <v>-2.496</v>
      </c>
      <c r="J13" s="13">
        <f ca="1">IF(B13="","",INDEX(Travi!$A$1:$K$10000,B13,11))</f>
        <v>-3.673</v>
      </c>
      <c r="K13" s="12"/>
      <c r="L13" s="12"/>
      <c r="M13" s="12"/>
      <c r="N13" s="12"/>
      <c r="O13" s="13"/>
      <c r="P13" s="13"/>
      <c r="Q13" s="13"/>
      <c r="R13" s="13"/>
      <c r="S13" s="35"/>
      <c r="T13" s="12">
        <f t="shared" ca="1" si="8"/>
        <v>28</v>
      </c>
      <c r="U13" s="12">
        <f ca="1">IF(T13="","",INDEX(Travi!$A$1:$K$10000,T13,4))</f>
        <v>4</v>
      </c>
      <c r="V13" s="12" t="str">
        <f ca="1">IF(T13="","",INDEX(Travi!$A$1:$K$10000,T13,5))</f>
        <v>Vsin</v>
      </c>
      <c r="W13" s="13">
        <f ca="1">IF(T13="","",INDEX(Travi!$A$1:$K$10000,T13,6))</f>
        <v>85.162000000000006</v>
      </c>
      <c r="X13" s="13">
        <f ca="1">IF(T13="","",INDEX(Travi!$A$1:$K$10000,T13,7))</f>
        <v>53.121000000000002</v>
      </c>
      <c r="Y13" s="13">
        <f ca="1">IF(T13="","",INDEX(Travi!$A$1:$K$10000,T13,8))</f>
        <v>-46.436</v>
      </c>
      <c r="Z13" s="13">
        <f ca="1">IF(T13="","",INDEX(Travi!$A$1:$K$10000,T13,9))</f>
        <v>-25.355</v>
      </c>
      <c r="AA13" s="13">
        <f ca="1">IF(T13="","",INDEX(Travi!$A$1:$K$10000,T13,10))</f>
        <v>-3.0609999999999999</v>
      </c>
      <c r="AB13" s="13">
        <f ca="1">IF(T13="","",INDEX(Travi!$A$1:$K$10000,T13,11))</f>
        <v>-4.5030000000000001</v>
      </c>
      <c r="AC13" s="12"/>
      <c r="AD13" s="12"/>
      <c r="AE13" s="12"/>
      <c r="AF13" s="12"/>
      <c r="AG13" s="13"/>
      <c r="AH13" s="13"/>
      <c r="AI13" s="13"/>
      <c r="AJ13" s="13"/>
      <c r="AK13" s="35"/>
      <c r="AL13" s="12">
        <f t="shared" ca="1" si="9"/>
        <v>48</v>
      </c>
      <c r="AM13" s="12">
        <f ca="1">IF(AL13="","",INDEX(Travi!$A$1:$K$10000,AL13,4))</f>
        <v>4</v>
      </c>
      <c r="AN13" s="12" t="str">
        <f ca="1">IF(AL13="","",INDEX(Travi!$A$1:$K$10000,AL13,5))</f>
        <v>Vsin</v>
      </c>
      <c r="AO13" s="13">
        <f ca="1">IF(AL13="","",INDEX(Travi!$A$1:$K$10000,AL13,6))</f>
        <v>59.491999999999997</v>
      </c>
      <c r="AP13" s="13">
        <f ca="1">IF(AL13="","",INDEX(Travi!$A$1:$K$10000,AL13,7))</f>
        <v>38.332000000000001</v>
      </c>
      <c r="AQ13" s="13">
        <f ca="1">IF(AL13="","",INDEX(Travi!$A$1:$K$10000,AL13,8))</f>
        <v>-41.264000000000003</v>
      </c>
      <c r="AR13" s="13">
        <f ca="1">IF(AL13="","",INDEX(Travi!$A$1:$K$10000,AL13,9))</f>
        <v>-22.449000000000002</v>
      </c>
      <c r="AS13" s="13">
        <f ca="1">IF(AL13="","",INDEX(Travi!$A$1:$K$10000,AL13,10))</f>
        <v>-2.7130000000000001</v>
      </c>
      <c r="AT13" s="13">
        <f ca="1">IF(AL13="","",INDEX(Travi!$A$1:$K$10000,AL13,11))</f>
        <v>-3.992</v>
      </c>
      <c r="AU13" s="12"/>
      <c r="AV13" s="12"/>
      <c r="AW13" s="12"/>
      <c r="AX13" s="12"/>
      <c r="AY13" s="13"/>
      <c r="AZ13" s="13"/>
      <c r="BA13" s="13"/>
      <c r="BB13" s="13"/>
      <c r="BC13" s="35"/>
      <c r="BD13" s="12">
        <f t="shared" ca="1" si="10"/>
        <v>68</v>
      </c>
      <c r="BE13" s="12">
        <f ca="1">IF(BD13="","",INDEX(Travi!$A$1:$K$10000,BD13,4))</f>
        <v>4</v>
      </c>
      <c r="BF13" s="12" t="str">
        <f ca="1">IF(BD13="","",INDEX(Travi!$A$1:$K$10000,BD13,5))</f>
        <v>Vsin</v>
      </c>
      <c r="BG13" s="13">
        <f ca="1">IF(BD13="","",INDEX(Travi!$A$1:$K$10000,BD13,6))</f>
        <v>85.162999999999997</v>
      </c>
      <c r="BH13" s="13">
        <f ca="1">IF(BD13="","",INDEX(Travi!$A$1:$K$10000,BD13,7))</f>
        <v>52.835999999999999</v>
      </c>
      <c r="BI13" s="13">
        <f ca="1">IF(BD13="","",INDEX(Travi!$A$1:$K$10000,BD13,8))</f>
        <v>-39.927999999999997</v>
      </c>
      <c r="BJ13" s="13">
        <f ca="1">IF(BD13="","",INDEX(Travi!$A$1:$K$10000,BD13,9))</f>
        <v>-21.745000000000001</v>
      </c>
      <c r="BK13" s="13">
        <f ca="1">IF(BD13="","",INDEX(Travi!$A$1:$K$10000,BD13,10))</f>
        <v>-2.6269999999999998</v>
      </c>
      <c r="BL13" s="13">
        <f ca="1">IF(BD13="","",INDEX(Travi!$A$1:$K$10000,BD13,11))</f>
        <v>-3.8650000000000002</v>
      </c>
      <c r="BM13" s="12"/>
      <c r="BN13" s="12"/>
      <c r="BO13" s="12"/>
      <c r="BP13" s="12"/>
      <c r="BQ13" s="13"/>
      <c r="BR13" s="13"/>
      <c r="BS13" s="13"/>
      <c r="BT13" s="13"/>
      <c r="BU13" s="35"/>
      <c r="BV13" s="12">
        <f t="shared" ca="1" si="11"/>
        <v>88</v>
      </c>
      <c r="BW13" s="12">
        <f ca="1">IF(BV13="","",INDEX(Travi!$A$1:$K$10000,BV13,4))</f>
        <v>4</v>
      </c>
      <c r="BX13" s="12" t="str">
        <f ca="1">IF(BV13="","",INDEX(Travi!$A$1:$K$10000,BV13,5))</f>
        <v>Vsin</v>
      </c>
      <c r="BY13" s="13">
        <f ca="1">IF(BV13="","",INDEX(Travi!$A$1:$K$10000,BV13,6))</f>
        <v>107.664</v>
      </c>
      <c r="BZ13" s="13">
        <f ca="1">IF(BV13="","",INDEX(Travi!$A$1:$K$10000,BV13,7))</f>
        <v>66.960999999999999</v>
      </c>
      <c r="CA13" s="13">
        <f ca="1">IF(BV13="","",INDEX(Travi!$A$1:$K$10000,BV13,8))</f>
        <v>-40.972000000000001</v>
      </c>
      <c r="CB13" s="13">
        <f ca="1">IF(BV13="","",INDEX(Travi!$A$1:$K$10000,BV13,9))</f>
        <v>-22.344000000000001</v>
      </c>
      <c r="CC13" s="13">
        <f ca="1">IF(BV13="","",INDEX(Travi!$A$1:$K$10000,BV13,10))</f>
        <v>-2.698</v>
      </c>
      <c r="CD13" s="13">
        <f ca="1">IF(BV13="","",INDEX(Travi!$A$1:$K$10000,BV13,11))</f>
        <v>-3.97</v>
      </c>
      <c r="CE13" s="12"/>
      <c r="CF13" s="12"/>
      <c r="CG13" s="12"/>
      <c r="CH13" s="12"/>
      <c r="CI13" s="13"/>
      <c r="CJ13" s="13"/>
      <c r="CK13" s="13"/>
      <c r="CL13" s="13"/>
      <c r="CM13" s="35"/>
      <c r="CN13" s="12">
        <f t="shared" ca="1" si="12"/>
        <v>108</v>
      </c>
      <c r="CO13" s="12">
        <f ca="1">IF(CN13="","",INDEX(Travi!$A$1:$K$10000,CN13,4))</f>
        <v>4</v>
      </c>
      <c r="CP13" s="12" t="str">
        <f ca="1">IF(CN13="","",INDEX(Travi!$A$1:$K$10000,CN13,5))</f>
        <v>Vsin</v>
      </c>
      <c r="CQ13" s="13">
        <f ca="1">IF(CN13="","",INDEX(Travi!$A$1:$K$10000,CN13,6))</f>
        <v>86.918999999999997</v>
      </c>
      <c r="CR13" s="13">
        <f ca="1">IF(CN13="","",INDEX(Travi!$A$1:$K$10000,CN13,7))</f>
        <v>54.012</v>
      </c>
      <c r="CS13" s="13">
        <f ca="1">IF(CN13="","",INDEX(Travi!$A$1:$K$10000,CN13,8))</f>
        <v>-35.607999999999997</v>
      </c>
      <c r="CT13" s="13">
        <f ca="1">IF(CN13="","",INDEX(Travi!$A$1:$K$10000,CN13,9))</f>
        <v>-19.486000000000001</v>
      </c>
      <c r="CU13" s="13">
        <f ca="1">IF(CN13="","",INDEX(Travi!$A$1:$K$10000,CN13,10))</f>
        <v>-2.35</v>
      </c>
      <c r="CV13" s="13">
        <f ca="1">IF(CN13="","",INDEX(Travi!$A$1:$K$10000,CN13,11))</f>
        <v>-3.4580000000000002</v>
      </c>
      <c r="CW13" s="12"/>
      <c r="CX13" s="12"/>
      <c r="CY13" s="12"/>
      <c r="CZ13" s="12"/>
      <c r="DA13" s="13"/>
      <c r="DB13" s="13"/>
      <c r="DC13" s="13"/>
      <c r="DD13" s="13"/>
      <c r="DE13" s="35"/>
      <c r="DF13" s="12">
        <f t="shared" ca="1" si="13"/>
        <v>108</v>
      </c>
      <c r="DG13" s="12">
        <f ca="1">IF(DF13="","",INDEX(Travi!$A$1:$K$10000,DF13,4))</f>
        <v>4</v>
      </c>
      <c r="DH13" s="12" t="str">
        <f ca="1">IF(DF13="","",INDEX(Travi!$A$1:$K$10000,DF13,5))</f>
        <v>Vsin</v>
      </c>
      <c r="DI13" s="13">
        <f ca="1">IF(DF13="","",INDEX(Travi!$A$1:$K$10000,DF13,6))</f>
        <v>86.918999999999997</v>
      </c>
      <c r="DJ13" s="13">
        <f ca="1">IF(DF13="","",INDEX(Travi!$A$1:$K$10000,DF13,7))</f>
        <v>54.012</v>
      </c>
      <c r="DK13" s="13">
        <f ca="1">IF(DF13="","",INDEX(Travi!$A$1:$K$10000,DF13,8))</f>
        <v>-35.607999999999997</v>
      </c>
      <c r="DL13" s="13">
        <f ca="1">IF(DF13="","",INDEX(Travi!$A$1:$K$10000,DF13,9))</f>
        <v>-19.486000000000001</v>
      </c>
      <c r="DM13" s="13">
        <f ca="1">IF(DF13="","",INDEX(Travi!$A$1:$K$10000,DF13,10))</f>
        <v>-2.35</v>
      </c>
      <c r="DN13" s="13">
        <f ca="1">IF(DF13="","",INDEX(Travi!$A$1:$K$10000,DF13,11))</f>
        <v>-3.4580000000000002</v>
      </c>
      <c r="DO13" s="12"/>
      <c r="DP13" s="12"/>
      <c r="DQ13" s="12"/>
      <c r="DR13" s="12"/>
      <c r="DS13" s="13"/>
      <c r="DT13" s="13"/>
      <c r="DU13" s="13"/>
      <c r="DV13" s="13"/>
    </row>
    <row r="14" spans="1:126">
      <c r="A14" s="11"/>
      <c r="B14" s="12">
        <f t="shared" ca="1" si="7"/>
        <v>9</v>
      </c>
      <c r="C14" s="12">
        <f ca="1">IF(B14="","",INDEX(Travi!$A$1:$K$10000,B14,4))</f>
        <v>4</v>
      </c>
      <c r="D14" s="12" t="str">
        <f ca="1">IF(B14="","",INDEX(Travi!$A$1:$K$10000,B14,5))</f>
        <v>Vdes</v>
      </c>
      <c r="E14" s="13">
        <f ca="1">IF(B14="","",INDEX(Travi!$A$1:$K$10000,B14,6))</f>
        <v>-96.671999999999997</v>
      </c>
      <c r="F14" s="13">
        <f ca="1">IF(B14="","",INDEX(Travi!$A$1:$K$10000,B14,7))</f>
        <v>-60.084000000000003</v>
      </c>
      <c r="G14" s="13">
        <f ca="1">IF(B14="","",INDEX(Travi!$A$1:$K$10000,B14,8))</f>
        <v>-37.835000000000001</v>
      </c>
      <c r="H14" s="13">
        <f ca="1">IF(B14="","",INDEX(Travi!$A$1:$K$10000,B14,9))</f>
        <v>-20.701000000000001</v>
      </c>
      <c r="I14" s="13">
        <f ca="1">IF(B14="","",INDEX(Travi!$A$1:$K$10000,B14,10))</f>
        <v>-2.496</v>
      </c>
      <c r="J14" s="13">
        <f ca="1">IF(B14="","",INDEX(Travi!$A$1:$K$10000,B14,11))</f>
        <v>-3.673</v>
      </c>
      <c r="K14" s="12"/>
      <c r="L14" s="12"/>
      <c r="M14" s="12"/>
      <c r="N14" s="12"/>
      <c r="O14" s="13"/>
      <c r="P14" s="13"/>
      <c r="Q14" s="13"/>
      <c r="R14" s="13"/>
      <c r="S14" s="35"/>
      <c r="T14" s="12">
        <f t="shared" ca="1" si="8"/>
        <v>29</v>
      </c>
      <c r="U14" s="12">
        <f ca="1">IF(T14="","",INDEX(Travi!$A$1:$K$10000,T14,4))</f>
        <v>4</v>
      </c>
      <c r="V14" s="12" t="str">
        <f ca="1">IF(T14="","",INDEX(Travi!$A$1:$K$10000,T14,5))</f>
        <v>Vdes</v>
      </c>
      <c r="W14" s="13">
        <f ca="1">IF(T14="","",INDEX(Travi!$A$1:$K$10000,T14,6))</f>
        <v>-94.311999999999998</v>
      </c>
      <c r="X14" s="13">
        <f ca="1">IF(T14="","",INDEX(Travi!$A$1:$K$10000,T14,7))</f>
        <v>-58.826999999999998</v>
      </c>
      <c r="Y14" s="13">
        <f ca="1">IF(T14="","",INDEX(Travi!$A$1:$K$10000,T14,8))</f>
        <v>-46.436</v>
      </c>
      <c r="Z14" s="13">
        <f ca="1">IF(T14="","",INDEX(Travi!$A$1:$K$10000,T14,9))</f>
        <v>-25.355</v>
      </c>
      <c r="AA14" s="13">
        <f ca="1">IF(T14="","",INDEX(Travi!$A$1:$K$10000,T14,10))</f>
        <v>-3.0609999999999999</v>
      </c>
      <c r="AB14" s="13">
        <f ca="1">IF(T14="","",INDEX(Travi!$A$1:$K$10000,T14,11))</f>
        <v>-4.5030000000000001</v>
      </c>
      <c r="AC14" s="12"/>
      <c r="AD14" s="12"/>
      <c r="AE14" s="12"/>
      <c r="AF14" s="12"/>
      <c r="AG14" s="13"/>
      <c r="AH14" s="13"/>
      <c r="AI14" s="13"/>
      <c r="AJ14" s="13"/>
      <c r="AK14" s="35"/>
      <c r="AL14" s="12">
        <f t="shared" ca="1" si="9"/>
        <v>49</v>
      </c>
      <c r="AM14" s="12">
        <f ca="1">IF(AL14="","",INDEX(Travi!$A$1:$K$10000,AL14,4))</f>
        <v>4</v>
      </c>
      <c r="AN14" s="12" t="str">
        <f ca="1">IF(AL14="","",INDEX(Travi!$A$1:$K$10000,AL14,5))</f>
        <v>Vdes</v>
      </c>
      <c r="AO14" s="13">
        <f ca="1">IF(AL14="","",INDEX(Travi!$A$1:$K$10000,AL14,6))</f>
        <v>-65.947999999999993</v>
      </c>
      <c r="AP14" s="13">
        <f ca="1">IF(AL14="","",INDEX(Travi!$A$1:$K$10000,AL14,7))</f>
        <v>-42.564</v>
      </c>
      <c r="AQ14" s="13">
        <f ca="1">IF(AL14="","",INDEX(Travi!$A$1:$K$10000,AL14,8))</f>
        <v>-41.264000000000003</v>
      </c>
      <c r="AR14" s="13">
        <f ca="1">IF(AL14="","",INDEX(Travi!$A$1:$K$10000,AL14,9))</f>
        <v>-22.449000000000002</v>
      </c>
      <c r="AS14" s="13">
        <f ca="1">IF(AL14="","",INDEX(Travi!$A$1:$K$10000,AL14,10))</f>
        <v>-2.7130000000000001</v>
      </c>
      <c r="AT14" s="13">
        <f ca="1">IF(AL14="","",INDEX(Travi!$A$1:$K$10000,AL14,11))</f>
        <v>-3.992</v>
      </c>
      <c r="AU14" s="12"/>
      <c r="AV14" s="12"/>
      <c r="AW14" s="12"/>
      <c r="AX14" s="12"/>
      <c r="AY14" s="13"/>
      <c r="AZ14" s="13"/>
      <c r="BA14" s="13"/>
      <c r="BB14" s="13"/>
      <c r="BC14" s="35"/>
      <c r="BD14" s="12">
        <f t="shared" ca="1" si="10"/>
        <v>69</v>
      </c>
      <c r="BE14" s="12">
        <f ca="1">IF(BD14="","",INDEX(Travi!$A$1:$K$10000,BD14,4))</f>
        <v>4</v>
      </c>
      <c r="BF14" s="12" t="str">
        <f ca="1">IF(BD14="","",INDEX(Travi!$A$1:$K$10000,BD14,5))</f>
        <v>Vdes</v>
      </c>
      <c r="BG14" s="13">
        <f ca="1">IF(BD14="","",INDEX(Travi!$A$1:$K$10000,BD14,6))</f>
        <v>-79.509</v>
      </c>
      <c r="BH14" s="13">
        <f ca="1">IF(BD14="","",INDEX(Travi!$A$1:$K$10000,BD14,7))</f>
        <v>-49.531999999999996</v>
      </c>
      <c r="BI14" s="13">
        <f ca="1">IF(BD14="","",INDEX(Travi!$A$1:$K$10000,BD14,8))</f>
        <v>-39.927999999999997</v>
      </c>
      <c r="BJ14" s="13">
        <f ca="1">IF(BD14="","",INDEX(Travi!$A$1:$K$10000,BD14,9))</f>
        <v>-21.745000000000001</v>
      </c>
      <c r="BK14" s="13">
        <f ca="1">IF(BD14="","",INDEX(Travi!$A$1:$K$10000,BD14,10))</f>
        <v>-2.6269999999999998</v>
      </c>
      <c r="BL14" s="13">
        <f ca="1">IF(BD14="","",INDEX(Travi!$A$1:$K$10000,BD14,11))</f>
        <v>-3.8650000000000002</v>
      </c>
      <c r="BM14" s="12"/>
      <c r="BN14" s="12"/>
      <c r="BO14" s="12"/>
      <c r="BP14" s="12"/>
      <c r="BQ14" s="13"/>
      <c r="BR14" s="13"/>
      <c r="BS14" s="13"/>
      <c r="BT14" s="13"/>
      <c r="BU14" s="35"/>
      <c r="BV14" s="12">
        <f t="shared" ca="1" si="11"/>
        <v>89</v>
      </c>
      <c r="BW14" s="12">
        <f ca="1">IF(BV14="","",INDEX(Travi!$A$1:$K$10000,BV14,4))</f>
        <v>4</v>
      </c>
      <c r="BX14" s="12" t="str">
        <f ca="1">IF(BV14="","",INDEX(Travi!$A$1:$K$10000,BV14,5))</f>
        <v>Vdes</v>
      </c>
      <c r="BY14" s="13">
        <f ca="1">IF(BV14="","",INDEX(Travi!$A$1:$K$10000,BV14,6))</f>
        <v>-108.468</v>
      </c>
      <c r="BZ14" s="13">
        <f ca="1">IF(BV14="","",INDEX(Travi!$A$1:$K$10000,BV14,7))</f>
        <v>-67.397000000000006</v>
      </c>
      <c r="CA14" s="13">
        <f ca="1">IF(BV14="","",INDEX(Travi!$A$1:$K$10000,BV14,8))</f>
        <v>-40.972000000000001</v>
      </c>
      <c r="CB14" s="13">
        <f ca="1">IF(BV14="","",INDEX(Travi!$A$1:$K$10000,BV14,9))</f>
        <v>-22.344000000000001</v>
      </c>
      <c r="CC14" s="13">
        <f ca="1">IF(BV14="","",INDEX(Travi!$A$1:$K$10000,BV14,10))</f>
        <v>-2.698</v>
      </c>
      <c r="CD14" s="13">
        <f ca="1">IF(BV14="","",INDEX(Travi!$A$1:$K$10000,BV14,11))</f>
        <v>-3.97</v>
      </c>
      <c r="CE14" s="12"/>
      <c r="CF14" s="12"/>
      <c r="CG14" s="12"/>
      <c r="CH14" s="12"/>
      <c r="CI14" s="13"/>
      <c r="CJ14" s="13"/>
      <c r="CK14" s="13"/>
      <c r="CL14" s="13"/>
      <c r="CM14" s="35"/>
      <c r="CN14" s="12">
        <f t="shared" ca="1" si="12"/>
        <v>109</v>
      </c>
      <c r="CO14" s="12">
        <f ca="1">IF(CN14="","",INDEX(Travi!$A$1:$K$10000,CN14,4))</f>
        <v>4</v>
      </c>
      <c r="CP14" s="12" t="str">
        <f ca="1">IF(CN14="","",INDEX(Travi!$A$1:$K$10000,CN14,5))</f>
        <v>Vdes</v>
      </c>
      <c r="CQ14" s="13">
        <f ca="1">IF(CN14="","",INDEX(Travi!$A$1:$K$10000,CN14,6))</f>
        <v>-98.337000000000003</v>
      </c>
      <c r="CR14" s="13">
        <f ca="1">IF(CN14="","",INDEX(Travi!$A$1:$K$10000,CN14,7))</f>
        <v>-61.152000000000001</v>
      </c>
      <c r="CS14" s="13">
        <f ca="1">IF(CN14="","",INDEX(Travi!$A$1:$K$10000,CN14,8))</f>
        <v>-35.607999999999997</v>
      </c>
      <c r="CT14" s="13">
        <f ca="1">IF(CN14="","",INDEX(Travi!$A$1:$K$10000,CN14,9))</f>
        <v>-19.486000000000001</v>
      </c>
      <c r="CU14" s="13">
        <f ca="1">IF(CN14="","",INDEX(Travi!$A$1:$K$10000,CN14,10))</f>
        <v>-2.35</v>
      </c>
      <c r="CV14" s="13">
        <f ca="1">IF(CN14="","",INDEX(Travi!$A$1:$K$10000,CN14,11))</f>
        <v>-3.4580000000000002</v>
      </c>
      <c r="CW14" s="12"/>
      <c r="CX14" s="12"/>
      <c r="CY14" s="12"/>
      <c r="CZ14" s="12"/>
      <c r="DA14" s="13"/>
      <c r="DB14" s="13"/>
      <c r="DC14" s="13"/>
      <c r="DD14" s="13"/>
      <c r="DE14" s="35"/>
      <c r="DF14" s="12">
        <f t="shared" ca="1" si="13"/>
        <v>109</v>
      </c>
      <c r="DG14" s="12">
        <f ca="1">IF(DF14="","",INDEX(Travi!$A$1:$K$10000,DF14,4))</f>
        <v>4</v>
      </c>
      <c r="DH14" s="12" t="str">
        <f ca="1">IF(DF14="","",INDEX(Travi!$A$1:$K$10000,DF14,5))</f>
        <v>Vdes</v>
      </c>
      <c r="DI14" s="13">
        <f ca="1">IF(DF14="","",INDEX(Travi!$A$1:$K$10000,DF14,6))</f>
        <v>-98.337000000000003</v>
      </c>
      <c r="DJ14" s="13">
        <f ca="1">IF(DF14="","",INDEX(Travi!$A$1:$K$10000,DF14,7))</f>
        <v>-61.152000000000001</v>
      </c>
      <c r="DK14" s="13">
        <f ca="1">IF(DF14="","",INDEX(Travi!$A$1:$K$10000,DF14,8))</f>
        <v>-35.607999999999997</v>
      </c>
      <c r="DL14" s="13">
        <f ca="1">IF(DF14="","",INDEX(Travi!$A$1:$K$10000,DF14,9))</f>
        <v>-19.486000000000001</v>
      </c>
      <c r="DM14" s="13">
        <f ca="1">IF(DF14="","",INDEX(Travi!$A$1:$K$10000,DF14,10))</f>
        <v>-2.35</v>
      </c>
      <c r="DN14" s="13">
        <f ca="1">IF(DF14="","",INDEX(Travi!$A$1:$K$10000,DF14,11))</f>
        <v>-3.4580000000000002</v>
      </c>
      <c r="DO14" s="12"/>
      <c r="DP14" s="12"/>
      <c r="DQ14" s="12"/>
      <c r="DR14" s="12"/>
      <c r="DS14" s="13"/>
      <c r="DT14" s="13"/>
      <c r="DU14" s="13"/>
      <c r="DV14" s="13"/>
    </row>
    <row r="15" spans="1:126">
      <c r="A15" s="11"/>
      <c r="B15" s="12">
        <f t="shared" ca="1" si="7"/>
        <v>10</v>
      </c>
      <c r="C15" s="12">
        <f ca="1">IF(B15="","",INDEX(Travi!$A$1:$K$10000,B15,4))</f>
        <v>3</v>
      </c>
      <c r="D15" s="12" t="str">
        <f ca="1">IF(B15="","",INDEX(Travi!$A$1:$K$10000,B15,5))</f>
        <v>Msin</v>
      </c>
      <c r="E15" s="13">
        <f ca="1">IF(B15="","",INDEX(Travi!$A$1:$K$10000,B15,6))</f>
        <v>-77.935000000000002</v>
      </c>
      <c r="F15" s="13">
        <f ca="1">IF(B15="","",INDEX(Travi!$A$1:$K$10000,B15,7))</f>
        <v>-48.851999999999997</v>
      </c>
      <c r="G15" s="13">
        <f ca="1">IF(B15="","",INDEX(Travi!$A$1:$K$10000,B15,8))</f>
        <v>130.44200000000001</v>
      </c>
      <c r="H15" s="13">
        <f ca="1">IF(B15="","",INDEX(Travi!$A$1:$K$10000,B15,9))</f>
        <v>69.796999999999997</v>
      </c>
      <c r="I15" s="13">
        <f ca="1">IF(B15="","",INDEX(Travi!$A$1:$K$10000,B15,10))</f>
        <v>8.3079999999999998</v>
      </c>
      <c r="J15" s="13">
        <f ca="1">IF(B15="","",INDEX(Travi!$A$1:$K$10000,B15,11))</f>
        <v>12.223000000000001</v>
      </c>
      <c r="K15" s="12"/>
      <c r="L15" s="12"/>
      <c r="M15" s="12"/>
      <c r="N15" s="12"/>
      <c r="O15" s="13"/>
      <c r="P15" s="13"/>
      <c r="Q15" s="13"/>
      <c r="R15" s="13"/>
      <c r="S15" s="35"/>
      <c r="T15" s="12">
        <f t="shared" ca="1" si="8"/>
        <v>30</v>
      </c>
      <c r="U15" s="12">
        <f ca="1">IF(T15="","",INDEX(Travi!$A$1:$K$10000,T15,4))</f>
        <v>3</v>
      </c>
      <c r="V15" s="12" t="str">
        <f ca="1">IF(T15="","",INDEX(Travi!$A$1:$K$10000,T15,5))</f>
        <v>Msin</v>
      </c>
      <c r="W15" s="13">
        <f ca="1">IF(T15="","",INDEX(Travi!$A$1:$K$10000,T15,6))</f>
        <v>-48.203000000000003</v>
      </c>
      <c r="X15" s="13">
        <f ca="1">IF(T15="","",INDEX(Travi!$A$1:$K$10000,T15,7))</f>
        <v>-30.204000000000001</v>
      </c>
      <c r="Y15" s="13">
        <f ca="1">IF(T15="","",INDEX(Travi!$A$1:$K$10000,T15,8))</f>
        <v>131.988</v>
      </c>
      <c r="Z15" s="13">
        <f ca="1">IF(T15="","",INDEX(Travi!$A$1:$K$10000,T15,9))</f>
        <v>70.626999999999995</v>
      </c>
      <c r="AA15" s="13">
        <f ca="1">IF(T15="","",INDEX(Travi!$A$1:$K$10000,T15,10))</f>
        <v>8.4120000000000008</v>
      </c>
      <c r="AB15" s="13">
        <f ca="1">IF(T15="","",INDEX(Travi!$A$1:$K$10000,T15,11))</f>
        <v>12.375999999999999</v>
      </c>
      <c r="AC15" s="12"/>
      <c r="AD15" s="12"/>
      <c r="AE15" s="12"/>
      <c r="AF15" s="12"/>
      <c r="AG15" s="13"/>
      <c r="AH15" s="13"/>
      <c r="AI15" s="13"/>
      <c r="AJ15" s="13"/>
      <c r="AK15" s="35"/>
      <c r="AL15" s="12">
        <f t="shared" ca="1" si="9"/>
        <v>50</v>
      </c>
      <c r="AM15" s="12">
        <f ca="1">IF(AL15="","",INDEX(Travi!$A$1:$K$10000,AL15,4))</f>
        <v>3</v>
      </c>
      <c r="AN15" s="12" t="str">
        <f ca="1">IF(AL15="","",INDEX(Travi!$A$1:$K$10000,AL15,5))</f>
        <v>Msin</v>
      </c>
      <c r="AO15" s="13">
        <f ca="1">IF(AL15="","",INDEX(Travi!$A$1:$K$10000,AL15,6))</f>
        <v>-31.552</v>
      </c>
      <c r="AP15" s="13">
        <f ca="1">IF(AL15="","",INDEX(Travi!$A$1:$K$10000,AL15,7))</f>
        <v>-20.164999999999999</v>
      </c>
      <c r="AQ15" s="13">
        <f ca="1">IF(AL15="","",INDEX(Travi!$A$1:$K$10000,AL15,8))</f>
        <v>119.62</v>
      </c>
      <c r="AR15" s="13">
        <f ca="1">IF(AL15="","",INDEX(Travi!$A$1:$K$10000,AL15,9))</f>
        <v>63.957999999999998</v>
      </c>
      <c r="AS15" s="13">
        <f ca="1">IF(AL15="","",INDEX(Travi!$A$1:$K$10000,AL15,10))</f>
        <v>7.6269999999999998</v>
      </c>
      <c r="AT15" s="13">
        <f ca="1">IF(AL15="","",INDEX(Travi!$A$1:$K$10000,AL15,11))</f>
        <v>11.221</v>
      </c>
      <c r="AU15" s="12"/>
      <c r="AV15" s="12"/>
      <c r="AW15" s="12"/>
      <c r="AX15" s="12"/>
      <c r="AY15" s="13"/>
      <c r="AZ15" s="13"/>
      <c r="BA15" s="13"/>
      <c r="BB15" s="13"/>
      <c r="BC15" s="35"/>
      <c r="BD15" s="12">
        <f t="shared" ca="1" si="10"/>
        <v>70</v>
      </c>
      <c r="BE15" s="12">
        <f ca="1">IF(BD15="","",INDEX(Travi!$A$1:$K$10000,BD15,4))</f>
        <v>3</v>
      </c>
      <c r="BF15" s="12" t="str">
        <f ca="1">IF(BD15="","",INDEX(Travi!$A$1:$K$10000,BD15,5))</f>
        <v>Msin</v>
      </c>
      <c r="BG15" s="13">
        <f ca="1">IF(BD15="","",INDEX(Travi!$A$1:$K$10000,BD15,6))</f>
        <v>-46.942</v>
      </c>
      <c r="BH15" s="13">
        <f ca="1">IF(BD15="","",INDEX(Travi!$A$1:$K$10000,BD15,7))</f>
        <v>-29.228000000000002</v>
      </c>
      <c r="BI15" s="13">
        <f ca="1">IF(BD15="","",INDEX(Travi!$A$1:$K$10000,BD15,8))</f>
        <v>66.247</v>
      </c>
      <c r="BJ15" s="13">
        <f ca="1">IF(BD15="","",INDEX(Travi!$A$1:$K$10000,BD15,9))</f>
        <v>35.426000000000002</v>
      </c>
      <c r="BK15" s="13">
        <f ca="1">IF(BD15="","",INDEX(Travi!$A$1:$K$10000,BD15,10))</f>
        <v>4.226</v>
      </c>
      <c r="BL15" s="13">
        <f ca="1">IF(BD15="","",INDEX(Travi!$A$1:$K$10000,BD15,11))</f>
        <v>6.2169999999999996</v>
      </c>
      <c r="BM15" s="12"/>
      <c r="BN15" s="12"/>
      <c r="BO15" s="12"/>
      <c r="BP15" s="12"/>
      <c r="BQ15" s="13"/>
      <c r="BR15" s="13"/>
      <c r="BS15" s="13"/>
      <c r="BT15" s="13"/>
      <c r="BU15" s="35"/>
      <c r="BV15" s="12">
        <f t="shared" ca="1" si="11"/>
        <v>90</v>
      </c>
      <c r="BW15" s="12">
        <f ca="1">IF(BV15="","",INDEX(Travi!$A$1:$K$10000,BV15,4))</f>
        <v>3</v>
      </c>
      <c r="BX15" s="12" t="str">
        <f ca="1">IF(BV15="","",INDEX(Travi!$A$1:$K$10000,BV15,5))</f>
        <v>Msin</v>
      </c>
      <c r="BY15" s="13">
        <f ca="1">IF(BV15="","",INDEX(Travi!$A$1:$K$10000,BV15,6))</f>
        <v>-71.661000000000001</v>
      </c>
      <c r="BZ15" s="13">
        <f ca="1">IF(BV15="","",INDEX(Travi!$A$1:$K$10000,BV15,7))</f>
        <v>-44.628</v>
      </c>
      <c r="CA15" s="13">
        <f ca="1">IF(BV15="","",INDEX(Travi!$A$1:$K$10000,BV15,8))</f>
        <v>126.438</v>
      </c>
      <c r="CB15" s="13">
        <f ca="1">IF(BV15="","",INDEX(Travi!$A$1:$K$10000,BV15,9))</f>
        <v>67.632999999999996</v>
      </c>
      <c r="CC15" s="13">
        <f ca="1">IF(BV15="","",INDEX(Travi!$A$1:$K$10000,BV15,10))</f>
        <v>8.0579999999999998</v>
      </c>
      <c r="CD15" s="13">
        <f ca="1">IF(BV15="","",INDEX(Travi!$A$1:$K$10000,BV15,11))</f>
        <v>11.855</v>
      </c>
      <c r="CE15" s="12"/>
      <c r="CF15" s="12"/>
      <c r="CG15" s="12"/>
      <c r="CH15" s="12"/>
      <c r="CI15" s="13"/>
      <c r="CJ15" s="13"/>
      <c r="CK15" s="13"/>
      <c r="CL15" s="13"/>
      <c r="CM15" s="35"/>
      <c r="CN15" s="12">
        <f t="shared" ca="1" si="12"/>
        <v>110</v>
      </c>
      <c r="CO15" s="12">
        <f ca="1">IF(CN15="","",INDEX(Travi!$A$1:$K$10000,CN15,4))</f>
        <v>3</v>
      </c>
      <c r="CP15" s="12" t="str">
        <f ca="1">IF(CN15="","",INDEX(Travi!$A$1:$K$10000,CN15,5))</f>
        <v>Msin</v>
      </c>
      <c r="CQ15" s="13">
        <f ca="1">IF(CN15="","",INDEX(Travi!$A$1:$K$10000,CN15,6))</f>
        <v>-38.444000000000003</v>
      </c>
      <c r="CR15" s="13">
        <f ca="1">IF(CN15="","",INDEX(Travi!$A$1:$K$10000,CN15,7))</f>
        <v>-23.882999999999999</v>
      </c>
      <c r="CS15" s="13">
        <f ca="1">IF(CN15="","",INDEX(Travi!$A$1:$K$10000,CN15,8))</f>
        <v>110.26300000000001</v>
      </c>
      <c r="CT15" s="13">
        <f ca="1">IF(CN15="","",INDEX(Travi!$A$1:$K$10000,CN15,9))</f>
        <v>59.027000000000001</v>
      </c>
      <c r="CU15" s="13">
        <f ca="1">IF(CN15="","",INDEX(Travi!$A$1:$K$10000,CN15,10))</f>
        <v>7.0259999999999998</v>
      </c>
      <c r="CV15" s="13">
        <f ca="1">IF(CN15="","",INDEX(Travi!$A$1:$K$10000,CN15,11))</f>
        <v>10.336</v>
      </c>
      <c r="CW15" s="12"/>
      <c r="CX15" s="12"/>
      <c r="CY15" s="12"/>
      <c r="CZ15" s="12"/>
      <c r="DA15" s="13"/>
      <c r="DB15" s="13"/>
      <c r="DC15" s="13"/>
      <c r="DD15" s="13"/>
      <c r="DE15" s="35"/>
      <c r="DF15" s="12">
        <f t="shared" ca="1" si="13"/>
        <v>110</v>
      </c>
      <c r="DG15" s="12">
        <f ca="1">IF(DF15="","",INDEX(Travi!$A$1:$K$10000,DF15,4))</f>
        <v>3</v>
      </c>
      <c r="DH15" s="12" t="str">
        <f ca="1">IF(DF15="","",INDEX(Travi!$A$1:$K$10000,DF15,5))</f>
        <v>Msin</v>
      </c>
      <c r="DI15" s="13">
        <f ca="1">IF(DF15="","",INDEX(Travi!$A$1:$K$10000,DF15,6))</f>
        <v>-38.444000000000003</v>
      </c>
      <c r="DJ15" s="13">
        <f ca="1">IF(DF15="","",INDEX(Travi!$A$1:$K$10000,DF15,7))</f>
        <v>-23.882999999999999</v>
      </c>
      <c r="DK15" s="13">
        <f ca="1">IF(DF15="","",INDEX(Travi!$A$1:$K$10000,DF15,8))</f>
        <v>110.26300000000001</v>
      </c>
      <c r="DL15" s="13">
        <f ca="1">IF(DF15="","",INDEX(Travi!$A$1:$K$10000,DF15,9))</f>
        <v>59.027000000000001</v>
      </c>
      <c r="DM15" s="13">
        <f ca="1">IF(DF15="","",INDEX(Travi!$A$1:$K$10000,DF15,10))</f>
        <v>7.0259999999999998</v>
      </c>
      <c r="DN15" s="13">
        <f ca="1">IF(DF15="","",INDEX(Travi!$A$1:$K$10000,DF15,11))</f>
        <v>10.336</v>
      </c>
      <c r="DO15" s="12"/>
      <c r="DP15" s="12"/>
      <c r="DQ15" s="12"/>
      <c r="DR15" s="12"/>
      <c r="DS15" s="13"/>
      <c r="DT15" s="13"/>
      <c r="DU15" s="13"/>
      <c r="DV15" s="13"/>
    </row>
    <row r="16" spans="1:126">
      <c r="A16" s="11"/>
      <c r="B16" s="12">
        <f t="shared" ca="1" si="7"/>
        <v>11</v>
      </c>
      <c r="C16" s="12">
        <f ca="1">IF(B16="","",INDEX(Travi!$A$1:$K$10000,B16,4))</f>
        <v>3</v>
      </c>
      <c r="D16" s="12" t="str">
        <f ca="1">IF(B16="","",INDEX(Travi!$A$1:$K$10000,B16,5))</f>
        <v>Mdes</v>
      </c>
      <c r="E16" s="13">
        <f ca="1">IF(B16="","",INDEX(Travi!$A$1:$K$10000,B16,6))</f>
        <v>-60.762999999999998</v>
      </c>
      <c r="F16" s="13">
        <f ca="1">IF(B16="","",INDEX(Travi!$A$1:$K$10000,B16,7))</f>
        <v>-37.627000000000002</v>
      </c>
      <c r="G16" s="13">
        <f ca="1">IF(B16="","",INDEX(Travi!$A$1:$K$10000,B16,8))</f>
        <v>-120.50700000000001</v>
      </c>
      <c r="H16" s="13">
        <f ca="1">IF(B16="","",INDEX(Travi!$A$1:$K$10000,B16,9))</f>
        <v>-64.495999999999995</v>
      </c>
      <c r="I16" s="13">
        <f ca="1">IF(B16="","",INDEX(Travi!$A$1:$K$10000,B16,10))</f>
        <v>-7.6769999999999996</v>
      </c>
      <c r="J16" s="13">
        <f ca="1">IF(B16="","",INDEX(Travi!$A$1:$K$10000,B16,11))</f>
        <v>-11.295</v>
      </c>
      <c r="K16" s="12"/>
      <c r="L16" s="12"/>
      <c r="M16" s="12"/>
      <c r="N16" s="12"/>
      <c r="O16" s="13"/>
      <c r="P16" s="13"/>
      <c r="Q16" s="13"/>
      <c r="R16" s="13"/>
      <c r="S16" s="35"/>
      <c r="T16" s="12">
        <f t="shared" ca="1" si="8"/>
        <v>31</v>
      </c>
      <c r="U16" s="12">
        <f ca="1">IF(T16="","",INDEX(Travi!$A$1:$K$10000,T16,4))</f>
        <v>3</v>
      </c>
      <c r="V16" s="12" t="str">
        <f ca="1">IF(T16="","",INDEX(Travi!$A$1:$K$10000,T16,5))</f>
        <v>Mdes</v>
      </c>
      <c r="W16" s="13">
        <f ca="1">IF(T16="","",INDEX(Travi!$A$1:$K$10000,T16,6))</f>
        <v>-63.808</v>
      </c>
      <c r="X16" s="13">
        <f ca="1">IF(T16="","",INDEX(Travi!$A$1:$K$10000,T16,7))</f>
        <v>-39.677999999999997</v>
      </c>
      <c r="Y16" s="13">
        <f ca="1">IF(T16="","",INDEX(Travi!$A$1:$K$10000,T16,8))</f>
        <v>-132.14099999999999</v>
      </c>
      <c r="Z16" s="13">
        <f ca="1">IF(T16="","",INDEX(Travi!$A$1:$K$10000,T16,9))</f>
        <v>-70.706999999999994</v>
      </c>
      <c r="AA16" s="13">
        <f ca="1">IF(T16="","",INDEX(Travi!$A$1:$K$10000,T16,10))</f>
        <v>-8.4209999999999994</v>
      </c>
      <c r="AB16" s="13">
        <f ca="1">IF(T16="","",INDEX(Travi!$A$1:$K$10000,T16,11))</f>
        <v>-12.388999999999999</v>
      </c>
      <c r="AC16" s="12"/>
      <c r="AD16" s="12"/>
      <c r="AE16" s="12"/>
      <c r="AF16" s="12"/>
      <c r="AG16" s="13"/>
      <c r="AH16" s="13"/>
      <c r="AI16" s="13"/>
      <c r="AJ16" s="13"/>
      <c r="AK16" s="35"/>
      <c r="AL16" s="12">
        <f t="shared" ca="1" si="9"/>
        <v>51</v>
      </c>
      <c r="AM16" s="12">
        <f ca="1">IF(AL16="","",INDEX(Travi!$A$1:$K$10000,AL16,4))</f>
        <v>3</v>
      </c>
      <c r="AN16" s="12" t="str">
        <f ca="1">IF(AL16="","",INDEX(Travi!$A$1:$K$10000,AL16,5))</f>
        <v>Mdes</v>
      </c>
      <c r="AO16" s="13">
        <f ca="1">IF(AL16="","",INDEX(Travi!$A$1:$K$10000,AL16,6))</f>
        <v>-41.6</v>
      </c>
      <c r="AP16" s="13">
        <f ca="1">IF(AL16="","",INDEX(Travi!$A$1:$K$10000,AL16,7))</f>
        <v>-26.492000000000001</v>
      </c>
      <c r="AQ16" s="13">
        <f ca="1">IF(AL16="","",INDEX(Travi!$A$1:$K$10000,AL16,8))</f>
        <v>-68.287999999999997</v>
      </c>
      <c r="AR16" s="13">
        <f ca="1">IF(AL16="","",INDEX(Travi!$A$1:$K$10000,AL16,9))</f>
        <v>-36.505000000000003</v>
      </c>
      <c r="AS16" s="13">
        <f ca="1">IF(AL16="","",INDEX(Travi!$A$1:$K$10000,AL16,10))</f>
        <v>-4.3570000000000002</v>
      </c>
      <c r="AT16" s="13">
        <f ca="1">IF(AL16="","",INDEX(Travi!$A$1:$K$10000,AL16,11))</f>
        <v>-6.4089999999999998</v>
      </c>
      <c r="AU16" s="12"/>
      <c r="AV16" s="12"/>
      <c r="AW16" s="12"/>
      <c r="AX16" s="12"/>
      <c r="AY16" s="13"/>
      <c r="AZ16" s="13"/>
      <c r="BA16" s="13"/>
      <c r="BB16" s="13"/>
      <c r="BC16" s="35"/>
      <c r="BD16" s="12">
        <f t="shared" ca="1" si="10"/>
        <v>71</v>
      </c>
      <c r="BE16" s="12">
        <f ca="1">IF(BD16="","",INDEX(Travi!$A$1:$K$10000,BD16,4))</f>
        <v>3</v>
      </c>
      <c r="BF16" s="12" t="str">
        <f ca="1">IF(BD16="","",INDEX(Travi!$A$1:$K$10000,BD16,5))</f>
        <v>Mdes</v>
      </c>
      <c r="BG16" s="13">
        <f ca="1">IF(BD16="","",INDEX(Travi!$A$1:$K$10000,BD16,6))</f>
        <v>-41.125</v>
      </c>
      <c r="BH16" s="13">
        <f ca="1">IF(BD16="","",INDEX(Travi!$A$1:$K$10000,BD16,7))</f>
        <v>-25.831</v>
      </c>
      <c r="BI16" s="13">
        <f ca="1">IF(BD16="","",INDEX(Travi!$A$1:$K$10000,BD16,8))</f>
        <v>-118.321</v>
      </c>
      <c r="BJ16" s="13">
        <f ca="1">IF(BD16="","",INDEX(Travi!$A$1:$K$10000,BD16,9))</f>
        <v>-63.277999999999999</v>
      </c>
      <c r="BK16" s="13">
        <f ca="1">IF(BD16="","",INDEX(Travi!$A$1:$K$10000,BD16,10))</f>
        <v>-7.5439999999999996</v>
      </c>
      <c r="BL16" s="13">
        <f ca="1">IF(BD16="","",INDEX(Travi!$A$1:$K$10000,BD16,11))</f>
        <v>-11.098000000000001</v>
      </c>
      <c r="BM16" s="12"/>
      <c r="BN16" s="12"/>
      <c r="BO16" s="12"/>
      <c r="BP16" s="12"/>
      <c r="BQ16" s="13"/>
      <c r="BR16" s="13"/>
      <c r="BS16" s="13"/>
      <c r="BT16" s="13"/>
      <c r="BU16" s="35"/>
      <c r="BV16" s="12">
        <f t="shared" ca="1" si="11"/>
        <v>91</v>
      </c>
      <c r="BW16" s="12">
        <f ca="1">IF(BV16="","",INDEX(Travi!$A$1:$K$10000,BV16,4))</f>
        <v>3</v>
      </c>
      <c r="BX16" s="12" t="str">
        <f ca="1">IF(BV16="","",INDEX(Travi!$A$1:$K$10000,BV16,5))</f>
        <v>Mdes</v>
      </c>
      <c r="BY16" s="13">
        <f ca="1">IF(BV16="","",INDEX(Travi!$A$1:$K$10000,BV16,6))</f>
        <v>-74.238</v>
      </c>
      <c r="BZ16" s="13">
        <f ca="1">IF(BV16="","",INDEX(Travi!$A$1:$K$10000,BV16,7))</f>
        <v>-46.088000000000001</v>
      </c>
      <c r="CA16" s="13">
        <f ca="1">IF(BV16="","",INDEX(Travi!$A$1:$K$10000,BV16,8))</f>
        <v>-127.048</v>
      </c>
      <c r="CB16" s="13">
        <f ca="1">IF(BV16="","",INDEX(Travi!$A$1:$K$10000,BV16,9))</f>
        <v>-67.954999999999998</v>
      </c>
      <c r="CC16" s="13">
        <f ca="1">IF(BV16="","",INDEX(Travi!$A$1:$K$10000,BV16,10))</f>
        <v>-8.0969999999999995</v>
      </c>
      <c r="CD16" s="13">
        <f ca="1">IF(BV16="","",INDEX(Travi!$A$1:$K$10000,BV16,11))</f>
        <v>-11.913</v>
      </c>
      <c r="CE16" s="12"/>
      <c r="CF16" s="12"/>
      <c r="CG16" s="12"/>
      <c r="CH16" s="12"/>
      <c r="CI16" s="13"/>
      <c r="CJ16" s="13"/>
      <c r="CK16" s="13"/>
      <c r="CL16" s="13"/>
      <c r="CM16" s="35"/>
      <c r="CN16" s="12">
        <f t="shared" ca="1" si="12"/>
        <v>111</v>
      </c>
      <c r="CO16" s="12">
        <f ca="1">IF(CN16="","",INDEX(Travi!$A$1:$K$10000,CN16,4))</f>
        <v>3</v>
      </c>
      <c r="CP16" s="12" t="str">
        <f ca="1">IF(CN16="","",INDEX(Travi!$A$1:$K$10000,CN16,5))</f>
        <v>Mdes</v>
      </c>
      <c r="CQ16" s="13">
        <f ca="1">IF(CN16="","",INDEX(Travi!$A$1:$K$10000,CN16,6))</f>
        <v>-50.371000000000002</v>
      </c>
      <c r="CR16" s="13">
        <f ca="1">IF(CN16="","",INDEX(Travi!$A$1:$K$10000,CN16,7))</f>
        <v>-31.315999999999999</v>
      </c>
      <c r="CS16" s="13">
        <f ca="1">IF(CN16="","",INDEX(Travi!$A$1:$K$10000,CN16,8))</f>
        <v>-87.481999999999999</v>
      </c>
      <c r="CT16" s="13">
        <f ca="1">IF(CN16="","",INDEX(Travi!$A$1:$K$10000,CN16,9))</f>
        <v>-46.829000000000001</v>
      </c>
      <c r="CU16" s="13">
        <f ca="1">IF(CN16="","",INDEX(Travi!$A$1:$K$10000,CN16,10))</f>
        <v>-5.577</v>
      </c>
      <c r="CV16" s="13">
        <f ca="1">IF(CN16="","",INDEX(Travi!$A$1:$K$10000,CN16,11))</f>
        <v>-8.2050000000000001</v>
      </c>
      <c r="CW16" s="12"/>
      <c r="CX16" s="12"/>
      <c r="CY16" s="12"/>
      <c r="CZ16" s="12"/>
      <c r="DA16" s="13"/>
      <c r="DB16" s="13"/>
      <c r="DC16" s="13"/>
      <c r="DD16" s="13"/>
      <c r="DE16" s="35"/>
      <c r="DF16" s="12">
        <f t="shared" ca="1" si="13"/>
        <v>111</v>
      </c>
      <c r="DG16" s="12">
        <f ca="1">IF(DF16="","",INDEX(Travi!$A$1:$K$10000,DF16,4))</f>
        <v>3</v>
      </c>
      <c r="DH16" s="12" t="str">
        <f ca="1">IF(DF16="","",INDEX(Travi!$A$1:$K$10000,DF16,5))</f>
        <v>Mdes</v>
      </c>
      <c r="DI16" s="13">
        <f ca="1">IF(DF16="","",INDEX(Travi!$A$1:$K$10000,DF16,6))</f>
        <v>-50.371000000000002</v>
      </c>
      <c r="DJ16" s="13">
        <f ca="1">IF(DF16="","",INDEX(Travi!$A$1:$K$10000,DF16,7))</f>
        <v>-31.315999999999999</v>
      </c>
      <c r="DK16" s="13">
        <f ca="1">IF(DF16="","",INDEX(Travi!$A$1:$K$10000,DF16,8))</f>
        <v>-87.481999999999999</v>
      </c>
      <c r="DL16" s="13">
        <f ca="1">IF(DF16="","",INDEX(Travi!$A$1:$K$10000,DF16,9))</f>
        <v>-46.829000000000001</v>
      </c>
      <c r="DM16" s="13">
        <f ca="1">IF(DF16="","",INDEX(Travi!$A$1:$K$10000,DF16,10))</f>
        <v>-5.577</v>
      </c>
      <c r="DN16" s="13">
        <f ca="1">IF(DF16="","",INDEX(Travi!$A$1:$K$10000,DF16,11))</f>
        <v>-8.2050000000000001</v>
      </c>
      <c r="DO16" s="12"/>
      <c r="DP16" s="12"/>
      <c r="DQ16" s="12"/>
      <c r="DR16" s="12"/>
      <c r="DS16" s="13"/>
      <c r="DT16" s="13"/>
      <c r="DU16" s="13"/>
      <c r="DV16" s="13"/>
    </row>
    <row r="17" spans="1:126">
      <c r="A17" s="11"/>
      <c r="B17" s="12">
        <f t="shared" ca="1" si="7"/>
        <v>12</v>
      </c>
      <c r="C17" s="12">
        <f ca="1">IF(B17="","",INDEX(Travi!$A$1:$K$10000,B17,4))</f>
        <v>3</v>
      </c>
      <c r="D17" s="12" t="str">
        <f ca="1">IF(B17="","",INDEX(Travi!$A$1:$K$10000,B17,5))</f>
        <v>Vsin</v>
      </c>
      <c r="E17" s="13">
        <f ca="1">IF(B17="","",INDEX(Travi!$A$1:$K$10000,B17,6))</f>
        <v>105.538</v>
      </c>
      <c r="F17" s="13">
        <f ca="1">IF(B17="","",INDEX(Travi!$A$1:$K$10000,B17,7))</f>
        <v>65.948999999999998</v>
      </c>
      <c r="G17" s="13">
        <f ca="1">IF(B17="","",INDEX(Travi!$A$1:$K$10000,B17,8))</f>
        <v>-58.36</v>
      </c>
      <c r="H17" s="13">
        <f ca="1">IF(B17="","",INDEX(Travi!$A$1:$K$10000,B17,9))</f>
        <v>-31.231000000000002</v>
      </c>
      <c r="I17" s="13">
        <f ca="1">IF(B17="","",INDEX(Travi!$A$1:$K$10000,B17,10))</f>
        <v>-3.7170000000000001</v>
      </c>
      <c r="J17" s="13">
        <f ca="1">IF(B17="","",INDEX(Travi!$A$1:$K$10000,B17,11))</f>
        <v>-5.4690000000000003</v>
      </c>
      <c r="K17" s="12"/>
      <c r="L17" s="12"/>
      <c r="M17" s="12"/>
      <c r="N17" s="12"/>
      <c r="O17" s="13"/>
      <c r="P17" s="13"/>
      <c r="Q17" s="13"/>
      <c r="R17" s="13"/>
      <c r="S17" s="35"/>
      <c r="T17" s="12">
        <f t="shared" ca="1" si="8"/>
        <v>32</v>
      </c>
      <c r="U17" s="12">
        <f ca="1">IF(T17="","",INDEX(Travi!$A$1:$K$10000,T17,4))</f>
        <v>3</v>
      </c>
      <c r="V17" s="12" t="str">
        <f ca="1">IF(T17="","",INDEX(Travi!$A$1:$K$10000,T17,5))</f>
        <v>Vsin</v>
      </c>
      <c r="W17" s="13">
        <f ca="1">IF(T17="","",INDEX(Travi!$A$1:$K$10000,T17,6))</f>
        <v>85.631</v>
      </c>
      <c r="X17" s="13">
        <f ca="1">IF(T17="","",INDEX(Travi!$A$1:$K$10000,T17,7))</f>
        <v>53.481000000000002</v>
      </c>
      <c r="Y17" s="13">
        <f ca="1">IF(T17="","",INDEX(Travi!$A$1:$K$10000,T17,8))</f>
        <v>-69.507999999999996</v>
      </c>
      <c r="Z17" s="13">
        <f ca="1">IF(T17="","",INDEX(Travi!$A$1:$K$10000,T17,9))</f>
        <v>-37.192999999999998</v>
      </c>
      <c r="AA17" s="13">
        <f ca="1">IF(T17="","",INDEX(Travi!$A$1:$K$10000,T17,10))</f>
        <v>-4.43</v>
      </c>
      <c r="AB17" s="13">
        <f ca="1">IF(T17="","",INDEX(Travi!$A$1:$K$10000,T17,11))</f>
        <v>-6.5170000000000003</v>
      </c>
      <c r="AC17" s="12"/>
      <c r="AD17" s="12"/>
      <c r="AE17" s="12"/>
      <c r="AF17" s="12"/>
      <c r="AG17" s="13"/>
      <c r="AH17" s="13"/>
      <c r="AI17" s="13"/>
      <c r="AJ17" s="13"/>
      <c r="AK17" s="35"/>
      <c r="AL17" s="12">
        <f t="shared" ca="1" si="9"/>
        <v>52</v>
      </c>
      <c r="AM17" s="12">
        <f ca="1">IF(AL17="","",INDEX(Travi!$A$1:$K$10000,AL17,4))</f>
        <v>3</v>
      </c>
      <c r="AN17" s="12" t="str">
        <f ca="1">IF(AL17="","",INDEX(Travi!$A$1:$K$10000,AL17,5))</f>
        <v>Vsin</v>
      </c>
      <c r="AO17" s="13">
        <f ca="1">IF(AL17="","",INDEX(Travi!$A$1:$K$10000,AL17,6))</f>
        <v>59.58</v>
      </c>
      <c r="AP17" s="13">
        <f ca="1">IF(AL17="","",INDEX(Travi!$A$1:$K$10000,AL17,7))</f>
        <v>38.470999999999997</v>
      </c>
      <c r="AQ17" s="13">
        <f ca="1">IF(AL17="","",INDEX(Travi!$A$1:$K$10000,AL17,8))</f>
        <v>-58.720999999999997</v>
      </c>
      <c r="AR17" s="13">
        <f ca="1">IF(AL17="","",INDEX(Travi!$A$1:$K$10000,AL17,9))</f>
        <v>-31.395</v>
      </c>
      <c r="AS17" s="13">
        <f ca="1">IF(AL17="","",INDEX(Travi!$A$1:$K$10000,AL17,10))</f>
        <v>-3.7450000000000001</v>
      </c>
      <c r="AT17" s="13">
        <f ca="1">IF(AL17="","",INDEX(Travi!$A$1:$K$10000,AL17,11))</f>
        <v>-5.51</v>
      </c>
      <c r="AU17" s="12"/>
      <c r="AV17" s="12"/>
      <c r="AW17" s="12"/>
      <c r="AX17" s="12"/>
      <c r="AY17" s="13"/>
      <c r="AZ17" s="13"/>
      <c r="BA17" s="13"/>
      <c r="BB17" s="13"/>
      <c r="BC17" s="35"/>
      <c r="BD17" s="12">
        <f t="shared" ca="1" si="10"/>
        <v>72</v>
      </c>
      <c r="BE17" s="12">
        <f ca="1">IF(BD17="","",INDEX(Travi!$A$1:$K$10000,BD17,4))</f>
        <v>3</v>
      </c>
      <c r="BF17" s="12" t="str">
        <f ca="1">IF(BD17="","",INDEX(Travi!$A$1:$K$10000,BD17,5))</f>
        <v>Vsin</v>
      </c>
      <c r="BG17" s="13">
        <f ca="1">IF(BD17="","",INDEX(Travi!$A$1:$K$10000,BD17,6))</f>
        <v>84.153999999999996</v>
      </c>
      <c r="BH17" s="13">
        <f ca="1">IF(BD17="","",INDEX(Travi!$A$1:$K$10000,BD17,7))</f>
        <v>52.246000000000002</v>
      </c>
      <c r="BI17" s="13">
        <f ca="1">IF(BD17="","",INDEX(Travi!$A$1:$K$10000,BD17,8))</f>
        <v>-57.677</v>
      </c>
      <c r="BJ17" s="13">
        <f ca="1">IF(BD17="","",INDEX(Travi!$A$1:$K$10000,BD17,9))</f>
        <v>-30.844999999999999</v>
      </c>
      <c r="BK17" s="13">
        <f ca="1">IF(BD17="","",INDEX(Travi!$A$1:$K$10000,BD17,10))</f>
        <v>-3.6779999999999999</v>
      </c>
      <c r="BL17" s="13">
        <f ca="1">IF(BD17="","",INDEX(Travi!$A$1:$K$10000,BD17,11))</f>
        <v>-5.4109999999999996</v>
      </c>
      <c r="BM17" s="12"/>
      <c r="BN17" s="12"/>
      <c r="BO17" s="12"/>
      <c r="BP17" s="12"/>
      <c r="BQ17" s="13"/>
      <c r="BR17" s="13"/>
      <c r="BS17" s="13"/>
      <c r="BT17" s="13"/>
      <c r="BU17" s="35"/>
      <c r="BV17" s="12">
        <f t="shared" ca="1" si="11"/>
        <v>92</v>
      </c>
      <c r="BW17" s="12">
        <f ca="1">IF(BV17="","",INDEX(Travi!$A$1:$K$10000,BV17,4))</f>
        <v>3</v>
      </c>
      <c r="BX17" s="12" t="str">
        <f ca="1">IF(BV17="","",INDEX(Travi!$A$1:$K$10000,BV17,5))</f>
        <v>Vsin</v>
      </c>
      <c r="BY17" s="13">
        <f ca="1">IF(BV17="","",INDEX(Travi!$A$1:$K$10000,BV17,6))</f>
        <v>107.452</v>
      </c>
      <c r="BZ17" s="13">
        <f ca="1">IF(BV17="","",INDEX(Travi!$A$1:$K$10000,BV17,7))</f>
        <v>66.831999999999994</v>
      </c>
      <c r="CA17" s="13">
        <f ca="1">IF(BV17="","",INDEX(Travi!$A$1:$K$10000,BV17,8))</f>
        <v>-60.353999999999999</v>
      </c>
      <c r="CB17" s="13">
        <f ca="1">IF(BV17="","",INDEX(Travi!$A$1:$K$10000,BV17,9))</f>
        <v>-32.283000000000001</v>
      </c>
      <c r="CC17" s="13">
        <f ca="1">IF(BV17="","",INDEX(Travi!$A$1:$K$10000,BV17,10))</f>
        <v>-3.847</v>
      </c>
      <c r="CD17" s="13">
        <f ca="1">IF(BV17="","",INDEX(Travi!$A$1:$K$10000,BV17,11))</f>
        <v>-5.6589999999999998</v>
      </c>
      <c r="CE17" s="12"/>
      <c r="CF17" s="12"/>
      <c r="CG17" s="12"/>
      <c r="CH17" s="12"/>
      <c r="CI17" s="13"/>
      <c r="CJ17" s="13"/>
      <c r="CK17" s="13"/>
      <c r="CL17" s="13"/>
      <c r="CM17" s="35"/>
      <c r="CN17" s="12">
        <f t="shared" ca="1" si="12"/>
        <v>112</v>
      </c>
      <c r="CO17" s="12">
        <f ca="1">IF(CN17="","",INDEX(Travi!$A$1:$K$10000,CN17,4))</f>
        <v>3</v>
      </c>
      <c r="CP17" s="12" t="str">
        <f ca="1">IF(CN17="","",INDEX(Travi!$A$1:$K$10000,CN17,5))</f>
        <v>Vsin</v>
      </c>
      <c r="CQ17" s="13">
        <f ca="1">IF(CN17="","",INDEX(Travi!$A$1:$K$10000,CN17,6))</f>
        <v>89.314999999999998</v>
      </c>
      <c r="CR17" s="13">
        <f ca="1">IF(CN17="","",INDEX(Travi!$A$1:$K$10000,CN17,7))</f>
        <v>55.517000000000003</v>
      </c>
      <c r="CS17" s="13">
        <f ca="1">IF(CN17="","",INDEX(Travi!$A$1:$K$10000,CN17,8))</f>
        <v>-54.929000000000002</v>
      </c>
      <c r="CT17" s="13">
        <f ca="1">IF(CN17="","",INDEX(Travi!$A$1:$K$10000,CN17,9))</f>
        <v>-29.404</v>
      </c>
      <c r="CU17" s="13">
        <f ca="1">IF(CN17="","",INDEX(Travi!$A$1:$K$10000,CN17,10))</f>
        <v>-3.5009999999999999</v>
      </c>
      <c r="CV17" s="13">
        <f ca="1">IF(CN17="","",INDEX(Travi!$A$1:$K$10000,CN17,11))</f>
        <v>-5.15</v>
      </c>
      <c r="CW17" s="12"/>
      <c r="CX17" s="12"/>
      <c r="CY17" s="12"/>
      <c r="CZ17" s="12"/>
      <c r="DA17" s="13"/>
      <c r="DB17" s="13"/>
      <c r="DC17" s="13"/>
      <c r="DD17" s="13"/>
      <c r="DE17" s="35"/>
      <c r="DF17" s="12">
        <f t="shared" ca="1" si="13"/>
        <v>112</v>
      </c>
      <c r="DG17" s="12">
        <f ca="1">IF(DF17="","",INDEX(Travi!$A$1:$K$10000,DF17,4))</f>
        <v>3</v>
      </c>
      <c r="DH17" s="12" t="str">
        <f ca="1">IF(DF17="","",INDEX(Travi!$A$1:$K$10000,DF17,5))</f>
        <v>Vsin</v>
      </c>
      <c r="DI17" s="13">
        <f ca="1">IF(DF17="","",INDEX(Travi!$A$1:$K$10000,DF17,6))</f>
        <v>89.314999999999998</v>
      </c>
      <c r="DJ17" s="13">
        <f ca="1">IF(DF17="","",INDEX(Travi!$A$1:$K$10000,DF17,7))</f>
        <v>55.517000000000003</v>
      </c>
      <c r="DK17" s="13">
        <f ca="1">IF(DF17="","",INDEX(Travi!$A$1:$K$10000,DF17,8))</f>
        <v>-54.929000000000002</v>
      </c>
      <c r="DL17" s="13">
        <f ca="1">IF(DF17="","",INDEX(Travi!$A$1:$K$10000,DF17,9))</f>
        <v>-29.404</v>
      </c>
      <c r="DM17" s="13">
        <f ca="1">IF(DF17="","",INDEX(Travi!$A$1:$K$10000,DF17,10))</f>
        <v>-3.5009999999999999</v>
      </c>
      <c r="DN17" s="13">
        <f ca="1">IF(DF17="","",INDEX(Travi!$A$1:$K$10000,DF17,11))</f>
        <v>-5.15</v>
      </c>
      <c r="DO17" s="12"/>
      <c r="DP17" s="12"/>
      <c r="DQ17" s="12"/>
      <c r="DR17" s="12"/>
      <c r="DS17" s="13"/>
      <c r="DT17" s="13"/>
      <c r="DU17" s="13"/>
      <c r="DV17" s="13"/>
    </row>
    <row r="18" spans="1:126">
      <c r="A18" s="11"/>
      <c r="B18" s="12">
        <f t="shared" ca="1" si="7"/>
        <v>13</v>
      </c>
      <c r="C18" s="12">
        <f ca="1">IF(B18="","",INDEX(Travi!$A$1:$K$10000,B18,4))</f>
        <v>3</v>
      </c>
      <c r="D18" s="12" t="str">
        <f ca="1">IF(B18="","",INDEX(Travi!$A$1:$K$10000,B18,5))</f>
        <v>Vdes</v>
      </c>
      <c r="E18" s="13">
        <f ca="1">IF(B18="","",INDEX(Travi!$A$1:$K$10000,B18,6))</f>
        <v>-97.551000000000002</v>
      </c>
      <c r="F18" s="13">
        <f ca="1">IF(B18="","",INDEX(Travi!$A$1:$K$10000,B18,7))</f>
        <v>-60.728999999999999</v>
      </c>
      <c r="G18" s="13">
        <f ca="1">IF(B18="","",INDEX(Travi!$A$1:$K$10000,B18,8))</f>
        <v>-58.36</v>
      </c>
      <c r="H18" s="13">
        <f ca="1">IF(B18="","",INDEX(Travi!$A$1:$K$10000,B18,9))</f>
        <v>-31.231000000000002</v>
      </c>
      <c r="I18" s="13">
        <f ca="1">IF(B18="","",INDEX(Travi!$A$1:$K$10000,B18,10))</f>
        <v>-3.7170000000000001</v>
      </c>
      <c r="J18" s="13">
        <f ca="1">IF(B18="","",INDEX(Travi!$A$1:$K$10000,B18,11))</f>
        <v>-5.4690000000000003</v>
      </c>
      <c r="K18" s="12"/>
      <c r="L18" s="12"/>
      <c r="M18" s="12"/>
      <c r="N18" s="12"/>
      <c r="O18" s="13"/>
      <c r="P18" s="13"/>
      <c r="Q18" s="13"/>
      <c r="R18" s="13"/>
      <c r="S18" s="35"/>
      <c r="T18" s="12">
        <f t="shared" ca="1" si="8"/>
        <v>33</v>
      </c>
      <c r="U18" s="12">
        <f ca="1">IF(T18="","",INDEX(Travi!$A$1:$K$10000,T18,4))</f>
        <v>3</v>
      </c>
      <c r="V18" s="12" t="str">
        <f ca="1">IF(T18="","",INDEX(Travi!$A$1:$K$10000,T18,5))</f>
        <v>Vdes</v>
      </c>
      <c r="W18" s="13">
        <f ca="1">IF(T18="","",INDEX(Travi!$A$1:$K$10000,T18,6))</f>
        <v>-93.843000000000004</v>
      </c>
      <c r="X18" s="13">
        <f ca="1">IF(T18="","",INDEX(Travi!$A$1:$K$10000,T18,7))</f>
        <v>-58.466999999999999</v>
      </c>
      <c r="Y18" s="13">
        <f ca="1">IF(T18="","",INDEX(Travi!$A$1:$K$10000,T18,8))</f>
        <v>-69.507999999999996</v>
      </c>
      <c r="Z18" s="13">
        <f ca="1">IF(T18="","",INDEX(Travi!$A$1:$K$10000,T18,9))</f>
        <v>-37.192999999999998</v>
      </c>
      <c r="AA18" s="13">
        <f ca="1">IF(T18="","",INDEX(Travi!$A$1:$K$10000,T18,10))</f>
        <v>-4.43</v>
      </c>
      <c r="AB18" s="13">
        <f ca="1">IF(T18="","",INDEX(Travi!$A$1:$K$10000,T18,11))</f>
        <v>-6.5170000000000003</v>
      </c>
      <c r="AC18" s="12"/>
      <c r="AD18" s="12"/>
      <c r="AE18" s="12"/>
      <c r="AF18" s="12"/>
      <c r="AG18" s="13"/>
      <c r="AH18" s="13"/>
      <c r="AI18" s="13"/>
      <c r="AJ18" s="13"/>
      <c r="AK18" s="35"/>
      <c r="AL18" s="12">
        <f t="shared" ca="1" si="9"/>
        <v>53</v>
      </c>
      <c r="AM18" s="12">
        <f ca="1">IF(AL18="","",INDEX(Travi!$A$1:$K$10000,AL18,4))</f>
        <v>3</v>
      </c>
      <c r="AN18" s="12" t="str">
        <f ca="1">IF(AL18="","",INDEX(Travi!$A$1:$K$10000,AL18,5))</f>
        <v>Vdes</v>
      </c>
      <c r="AO18" s="13">
        <f ca="1">IF(AL18="","",INDEX(Travi!$A$1:$K$10000,AL18,6))</f>
        <v>-65.86</v>
      </c>
      <c r="AP18" s="13">
        <f ca="1">IF(AL18="","",INDEX(Travi!$A$1:$K$10000,AL18,7))</f>
        <v>-42.424999999999997</v>
      </c>
      <c r="AQ18" s="13">
        <f ca="1">IF(AL18="","",INDEX(Travi!$A$1:$K$10000,AL18,8))</f>
        <v>-58.720999999999997</v>
      </c>
      <c r="AR18" s="13">
        <f ca="1">IF(AL18="","",INDEX(Travi!$A$1:$K$10000,AL18,9))</f>
        <v>-31.395</v>
      </c>
      <c r="AS18" s="13">
        <f ca="1">IF(AL18="","",INDEX(Travi!$A$1:$K$10000,AL18,10))</f>
        <v>-3.7450000000000001</v>
      </c>
      <c r="AT18" s="13">
        <f ca="1">IF(AL18="","",INDEX(Travi!$A$1:$K$10000,AL18,11))</f>
        <v>-5.51</v>
      </c>
      <c r="AU18" s="12"/>
      <c r="AV18" s="12"/>
      <c r="AW18" s="12"/>
      <c r="AX18" s="12"/>
      <c r="AY18" s="13"/>
      <c r="AZ18" s="13"/>
      <c r="BA18" s="13"/>
      <c r="BB18" s="13"/>
      <c r="BC18" s="35"/>
      <c r="BD18" s="12">
        <f t="shared" ca="1" si="10"/>
        <v>73</v>
      </c>
      <c r="BE18" s="12">
        <f ca="1">IF(BD18="","",INDEX(Travi!$A$1:$K$10000,BD18,4))</f>
        <v>3</v>
      </c>
      <c r="BF18" s="12" t="str">
        <f ca="1">IF(BD18="","",INDEX(Travi!$A$1:$K$10000,BD18,5))</f>
        <v>Vdes</v>
      </c>
      <c r="BG18" s="13">
        <f ca="1">IF(BD18="","",INDEX(Travi!$A$1:$K$10000,BD18,6))</f>
        <v>-80.518000000000001</v>
      </c>
      <c r="BH18" s="13">
        <f ca="1">IF(BD18="","",INDEX(Travi!$A$1:$K$10000,BD18,7))</f>
        <v>-50.122</v>
      </c>
      <c r="BI18" s="13">
        <f ca="1">IF(BD18="","",INDEX(Travi!$A$1:$K$10000,BD18,8))</f>
        <v>-57.677</v>
      </c>
      <c r="BJ18" s="13">
        <f ca="1">IF(BD18="","",INDEX(Travi!$A$1:$K$10000,BD18,9))</f>
        <v>-30.844999999999999</v>
      </c>
      <c r="BK18" s="13">
        <f ca="1">IF(BD18="","",INDEX(Travi!$A$1:$K$10000,BD18,10))</f>
        <v>-3.6779999999999999</v>
      </c>
      <c r="BL18" s="13">
        <f ca="1">IF(BD18="","",INDEX(Travi!$A$1:$K$10000,BD18,11))</f>
        <v>-5.4109999999999996</v>
      </c>
      <c r="BM18" s="12"/>
      <c r="BN18" s="12"/>
      <c r="BO18" s="12"/>
      <c r="BP18" s="12"/>
      <c r="BQ18" s="13"/>
      <c r="BR18" s="13"/>
      <c r="BS18" s="13"/>
      <c r="BT18" s="13"/>
      <c r="BU18" s="35"/>
      <c r="BV18" s="12">
        <f t="shared" ca="1" si="11"/>
        <v>93</v>
      </c>
      <c r="BW18" s="12">
        <f ca="1">IF(BV18="","",INDEX(Travi!$A$1:$K$10000,BV18,4))</f>
        <v>3</v>
      </c>
      <c r="BX18" s="12" t="str">
        <f ca="1">IF(BV18="","",INDEX(Travi!$A$1:$K$10000,BV18,5))</f>
        <v>Vdes</v>
      </c>
      <c r="BY18" s="13">
        <f ca="1">IF(BV18="","",INDEX(Travi!$A$1:$K$10000,BV18,6))</f>
        <v>-108.68</v>
      </c>
      <c r="BZ18" s="13">
        <f ca="1">IF(BV18="","",INDEX(Travi!$A$1:$K$10000,BV18,7))</f>
        <v>-67.525999999999996</v>
      </c>
      <c r="CA18" s="13">
        <f ca="1">IF(BV18="","",INDEX(Travi!$A$1:$K$10000,BV18,8))</f>
        <v>-60.353999999999999</v>
      </c>
      <c r="CB18" s="13">
        <f ca="1">IF(BV18="","",INDEX(Travi!$A$1:$K$10000,BV18,9))</f>
        <v>-32.283000000000001</v>
      </c>
      <c r="CC18" s="13">
        <f ca="1">IF(BV18="","",INDEX(Travi!$A$1:$K$10000,BV18,10))</f>
        <v>-3.847</v>
      </c>
      <c r="CD18" s="13">
        <f ca="1">IF(BV18="","",INDEX(Travi!$A$1:$K$10000,BV18,11))</f>
        <v>-5.6589999999999998</v>
      </c>
      <c r="CE18" s="12"/>
      <c r="CF18" s="12"/>
      <c r="CG18" s="12"/>
      <c r="CH18" s="12"/>
      <c r="CI18" s="13"/>
      <c r="CJ18" s="13"/>
      <c r="CK18" s="13"/>
      <c r="CL18" s="13"/>
      <c r="CM18" s="35"/>
      <c r="CN18" s="12">
        <f t="shared" ca="1" si="12"/>
        <v>113</v>
      </c>
      <c r="CO18" s="12">
        <f ca="1">IF(CN18="","",INDEX(Travi!$A$1:$K$10000,CN18,4))</f>
        <v>3</v>
      </c>
      <c r="CP18" s="12" t="str">
        <f ca="1">IF(CN18="","",INDEX(Travi!$A$1:$K$10000,CN18,5))</f>
        <v>Vdes</v>
      </c>
      <c r="CQ18" s="13">
        <f ca="1">IF(CN18="","",INDEX(Travi!$A$1:$K$10000,CN18,6))</f>
        <v>-95.941000000000003</v>
      </c>
      <c r="CR18" s="13">
        <f ca="1">IF(CN18="","",INDEX(Travi!$A$1:$K$10000,CN18,7))</f>
        <v>-59.646999999999998</v>
      </c>
      <c r="CS18" s="13">
        <f ca="1">IF(CN18="","",INDEX(Travi!$A$1:$K$10000,CN18,8))</f>
        <v>-54.929000000000002</v>
      </c>
      <c r="CT18" s="13">
        <f ca="1">IF(CN18="","",INDEX(Travi!$A$1:$K$10000,CN18,9))</f>
        <v>-29.404</v>
      </c>
      <c r="CU18" s="13">
        <f ca="1">IF(CN18="","",INDEX(Travi!$A$1:$K$10000,CN18,10))</f>
        <v>-3.5009999999999999</v>
      </c>
      <c r="CV18" s="13">
        <f ca="1">IF(CN18="","",INDEX(Travi!$A$1:$K$10000,CN18,11))</f>
        <v>-5.15</v>
      </c>
      <c r="CW18" s="12"/>
      <c r="CX18" s="12"/>
      <c r="CY18" s="12"/>
      <c r="CZ18" s="12"/>
      <c r="DA18" s="13"/>
      <c r="DB18" s="13"/>
      <c r="DC18" s="13"/>
      <c r="DD18" s="13"/>
      <c r="DE18" s="35"/>
      <c r="DF18" s="12">
        <f t="shared" ca="1" si="13"/>
        <v>113</v>
      </c>
      <c r="DG18" s="12">
        <f ca="1">IF(DF18="","",INDEX(Travi!$A$1:$K$10000,DF18,4))</f>
        <v>3</v>
      </c>
      <c r="DH18" s="12" t="str">
        <f ca="1">IF(DF18="","",INDEX(Travi!$A$1:$K$10000,DF18,5))</f>
        <v>Vdes</v>
      </c>
      <c r="DI18" s="13">
        <f ca="1">IF(DF18="","",INDEX(Travi!$A$1:$K$10000,DF18,6))</f>
        <v>-95.941000000000003</v>
      </c>
      <c r="DJ18" s="13">
        <f ca="1">IF(DF18="","",INDEX(Travi!$A$1:$K$10000,DF18,7))</f>
        <v>-59.646999999999998</v>
      </c>
      <c r="DK18" s="13">
        <f ca="1">IF(DF18="","",INDEX(Travi!$A$1:$K$10000,DF18,8))</f>
        <v>-54.929000000000002</v>
      </c>
      <c r="DL18" s="13">
        <f ca="1">IF(DF18="","",INDEX(Travi!$A$1:$K$10000,DF18,9))</f>
        <v>-29.404</v>
      </c>
      <c r="DM18" s="13">
        <f ca="1">IF(DF18="","",INDEX(Travi!$A$1:$K$10000,DF18,10))</f>
        <v>-3.5009999999999999</v>
      </c>
      <c r="DN18" s="13">
        <f ca="1">IF(DF18="","",INDEX(Travi!$A$1:$K$10000,DF18,11))</f>
        <v>-5.15</v>
      </c>
      <c r="DO18" s="12"/>
      <c r="DP18" s="12"/>
      <c r="DQ18" s="12"/>
      <c r="DR18" s="12"/>
      <c r="DS18" s="13"/>
      <c r="DT18" s="13"/>
      <c r="DU18" s="13"/>
      <c r="DV18" s="13"/>
    </row>
    <row r="19" spans="1:126">
      <c r="A19" s="11"/>
      <c r="B19" s="12">
        <f t="shared" ca="1" si="7"/>
        <v>14</v>
      </c>
      <c r="C19" s="12">
        <f ca="1">IF(B19="","",INDEX(Travi!$A$1:$K$10000,B19,4))</f>
        <v>2</v>
      </c>
      <c r="D19" s="12" t="str">
        <f ca="1">IF(B19="","",INDEX(Travi!$A$1:$K$10000,B19,5))</f>
        <v>Msin</v>
      </c>
      <c r="E19" s="13">
        <f ca="1">IF(B19="","",INDEX(Travi!$A$1:$K$10000,B19,6))</f>
        <v>-72.284999999999997</v>
      </c>
      <c r="F19" s="13">
        <f ca="1">IF(B19="","",INDEX(Travi!$A$1:$K$10000,B19,7))</f>
        <v>-45.421999999999997</v>
      </c>
      <c r="G19" s="13">
        <f ca="1">IF(B19="","",INDEX(Travi!$A$1:$K$10000,B19,8))</f>
        <v>165.18299999999999</v>
      </c>
      <c r="H19" s="13">
        <f ca="1">IF(B19="","",INDEX(Travi!$A$1:$K$10000,B19,9))</f>
        <v>87.698999999999998</v>
      </c>
      <c r="I19" s="13">
        <f ca="1">IF(B19="","",INDEX(Travi!$A$1:$K$10000,B19,10))</f>
        <v>10.279</v>
      </c>
      <c r="J19" s="13">
        <f ca="1">IF(B19="","",INDEX(Travi!$A$1:$K$10000,B19,11))</f>
        <v>15.122</v>
      </c>
      <c r="K19" s="12"/>
      <c r="L19" s="12"/>
      <c r="M19" s="12"/>
      <c r="N19" s="12"/>
      <c r="O19" s="13"/>
      <c r="P19" s="13"/>
      <c r="Q19" s="13"/>
      <c r="R19" s="13"/>
      <c r="S19" s="35"/>
      <c r="T19" s="12">
        <f t="shared" ca="1" si="8"/>
        <v>34</v>
      </c>
      <c r="U19" s="12">
        <f ca="1">IF(T19="","",INDEX(Travi!$A$1:$K$10000,T19,4))</f>
        <v>2</v>
      </c>
      <c r="V19" s="12" t="str">
        <f ca="1">IF(T19="","",INDEX(Travi!$A$1:$K$10000,T19,5))</f>
        <v>Msin</v>
      </c>
      <c r="W19" s="13">
        <f ca="1">IF(T19="","",INDEX(Travi!$A$1:$K$10000,T19,6))</f>
        <v>-51.662999999999997</v>
      </c>
      <c r="X19" s="13">
        <f ca="1">IF(T19="","",INDEX(Travi!$A$1:$K$10000,T19,7))</f>
        <v>-32.222999999999999</v>
      </c>
      <c r="Y19" s="13">
        <f ca="1">IF(T19="","",INDEX(Travi!$A$1:$K$10000,T19,8))</f>
        <v>166.59299999999999</v>
      </c>
      <c r="Z19" s="13">
        <f ca="1">IF(T19="","",INDEX(Travi!$A$1:$K$10000,T19,9))</f>
        <v>88.254000000000005</v>
      </c>
      <c r="AA19" s="13">
        <f ca="1">IF(T19="","",INDEX(Travi!$A$1:$K$10000,T19,10))</f>
        <v>10.366</v>
      </c>
      <c r="AB19" s="13">
        <f ca="1">IF(T19="","",INDEX(Travi!$A$1:$K$10000,T19,11))</f>
        <v>15.25</v>
      </c>
      <c r="AC19" s="12"/>
      <c r="AD19" s="12"/>
      <c r="AE19" s="12"/>
      <c r="AF19" s="12"/>
      <c r="AG19" s="13"/>
      <c r="AH19" s="13"/>
      <c r="AI19" s="13"/>
      <c r="AJ19" s="13"/>
      <c r="AK19" s="35"/>
      <c r="AL19" s="12">
        <f t="shared" ca="1" si="9"/>
        <v>54</v>
      </c>
      <c r="AM19" s="12">
        <f ca="1">IF(AL19="","",INDEX(Travi!$A$1:$K$10000,AL19,4))</f>
        <v>2</v>
      </c>
      <c r="AN19" s="12" t="str">
        <f ca="1">IF(AL19="","",INDEX(Travi!$A$1:$K$10000,AL19,5))</f>
        <v>Msin</v>
      </c>
      <c r="AO19" s="13">
        <f ca="1">IF(AL19="","",INDEX(Travi!$A$1:$K$10000,AL19,6))</f>
        <v>-33.052</v>
      </c>
      <c r="AP19" s="13">
        <f ca="1">IF(AL19="","",INDEX(Travi!$A$1:$K$10000,AL19,7))</f>
        <v>-21.091000000000001</v>
      </c>
      <c r="AQ19" s="13">
        <f ca="1">IF(AL19="","",INDEX(Travi!$A$1:$K$10000,AL19,8))</f>
        <v>147.08099999999999</v>
      </c>
      <c r="AR19" s="13">
        <f ca="1">IF(AL19="","",INDEX(Travi!$A$1:$K$10000,AL19,9))</f>
        <v>77.861999999999995</v>
      </c>
      <c r="AS19" s="13">
        <f ca="1">IF(AL19="","",INDEX(Travi!$A$1:$K$10000,AL19,10))</f>
        <v>9.1609999999999996</v>
      </c>
      <c r="AT19" s="13">
        <f ca="1">IF(AL19="","",INDEX(Travi!$A$1:$K$10000,AL19,11))</f>
        <v>13.478</v>
      </c>
      <c r="AU19" s="12"/>
      <c r="AV19" s="12"/>
      <c r="AW19" s="12"/>
      <c r="AX19" s="12"/>
      <c r="AY19" s="13"/>
      <c r="AZ19" s="13"/>
      <c r="BA19" s="13"/>
      <c r="BB19" s="13"/>
      <c r="BC19" s="35"/>
      <c r="BD19" s="12">
        <f t="shared" ca="1" si="10"/>
        <v>74</v>
      </c>
      <c r="BE19" s="12">
        <f ca="1">IF(BD19="","",INDEX(Travi!$A$1:$K$10000,BD19,4))</f>
        <v>2</v>
      </c>
      <c r="BF19" s="12" t="str">
        <f ca="1">IF(BD19="","",INDEX(Travi!$A$1:$K$10000,BD19,5))</f>
        <v>Msin</v>
      </c>
      <c r="BG19" s="13">
        <f ca="1">IF(BD19="","",INDEX(Travi!$A$1:$K$10000,BD19,6))</f>
        <v>-43.734999999999999</v>
      </c>
      <c r="BH19" s="13">
        <f ca="1">IF(BD19="","",INDEX(Travi!$A$1:$K$10000,BD19,7))</f>
        <v>-27.34</v>
      </c>
      <c r="BI19" s="13">
        <f ca="1">IF(BD19="","",INDEX(Travi!$A$1:$K$10000,BD19,8))</f>
        <v>82.671000000000006</v>
      </c>
      <c r="BJ19" s="13">
        <f ca="1">IF(BD19="","",INDEX(Travi!$A$1:$K$10000,BD19,9))</f>
        <v>43.628</v>
      </c>
      <c r="BK19" s="13">
        <f ca="1">IF(BD19="","",INDEX(Travi!$A$1:$K$10000,BD19,10))</f>
        <v>5.1420000000000003</v>
      </c>
      <c r="BL19" s="13">
        <f ca="1">IF(BD19="","",INDEX(Travi!$A$1:$K$10000,BD19,11))</f>
        <v>7.5650000000000004</v>
      </c>
      <c r="BM19" s="12"/>
      <c r="BN19" s="12"/>
      <c r="BO19" s="12"/>
      <c r="BP19" s="12"/>
      <c r="BQ19" s="13"/>
      <c r="BR19" s="13"/>
      <c r="BS19" s="13"/>
      <c r="BT19" s="13"/>
      <c r="BU19" s="35"/>
      <c r="BV19" s="12">
        <f t="shared" ca="1" si="11"/>
        <v>94</v>
      </c>
      <c r="BW19" s="12">
        <f ca="1">IF(BV19="","",INDEX(Travi!$A$1:$K$10000,BV19,4))</f>
        <v>2</v>
      </c>
      <c r="BX19" s="12" t="str">
        <f ca="1">IF(BV19="","",INDEX(Travi!$A$1:$K$10000,BV19,5))</f>
        <v>Msin</v>
      </c>
      <c r="BY19" s="13">
        <f ca="1">IF(BV19="","",INDEX(Travi!$A$1:$K$10000,BV19,6))</f>
        <v>-71.319999999999993</v>
      </c>
      <c r="BZ19" s="13">
        <f ca="1">IF(BV19="","",INDEX(Travi!$A$1:$K$10000,BV19,7))</f>
        <v>-44.396000000000001</v>
      </c>
      <c r="CA19" s="13">
        <f ca="1">IF(BV19="","",INDEX(Travi!$A$1:$K$10000,BV19,8))</f>
        <v>157.61799999999999</v>
      </c>
      <c r="CB19" s="13">
        <f ca="1">IF(BV19="","",INDEX(Travi!$A$1:$K$10000,BV19,9))</f>
        <v>83.56</v>
      </c>
      <c r="CC19" s="13">
        <f ca="1">IF(BV19="","",INDEX(Travi!$A$1:$K$10000,BV19,10))</f>
        <v>9.8140000000000001</v>
      </c>
      <c r="CD19" s="13">
        <f ca="1">IF(BV19="","",INDEX(Travi!$A$1:$K$10000,BV19,11))</f>
        <v>14.438000000000001</v>
      </c>
      <c r="CE19" s="12"/>
      <c r="CF19" s="12"/>
      <c r="CG19" s="12"/>
      <c r="CH19" s="12"/>
      <c r="CI19" s="13"/>
      <c r="CJ19" s="13"/>
      <c r="CK19" s="13"/>
      <c r="CL19" s="13"/>
      <c r="CM19" s="35"/>
      <c r="CN19" s="12">
        <f t="shared" ca="1" si="12"/>
        <v>114</v>
      </c>
      <c r="CO19" s="12">
        <f ca="1">IF(CN19="","",INDEX(Travi!$A$1:$K$10000,CN19,4))</f>
        <v>2</v>
      </c>
      <c r="CP19" s="12" t="str">
        <f ca="1">IF(CN19="","",INDEX(Travi!$A$1:$K$10000,CN19,5))</f>
        <v>Msin</v>
      </c>
      <c r="CQ19" s="13">
        <f ca="1">IF(CN19="","",INDEX(Travi!$A$1:$K$10000,CN19,6))</f>
        <v>-45.628</v>
      </c>
      <c r="CR19" s="13">
        <f ca="1">IF(CN19="","",INDEX(Travi!$A$1:$K$10000,CN19,7))</f>
        <v>-28.297000000000001</v>
      </c>
      <c r="CS19" s="13">
        <f ca="1">IF(CN19="","",INDEX(Travi!$A$1:$K$10000,CN19,8))</f>
        <v>142.35900000000001</v>
      </c>
      <c r="CT19" s="13">
        <f ca="1">IF(CN19="","",INDEX(Travi!$A$1:$K$10000,CN19,9))</f>
        <v>75.382000000000005</v>
      </c>
      <c r="CU19" s="13">
        <f ca="1">IF(CN19="","",INDEX(Travi!$A$1:$K$10000,CN19,10))</f>
        <v>8.8469999999999995</v>
      </c>
      <c r="CV19" s="13">
        <f ca="1">IF(CN19="","",INDEX(Travi!$A$1:$K$10000,CN19,11))</f>
        <v>13.016</v>
      </c>
      <c r="CW19" s="12"/>
      <c r="CX19" s="12"/>
      <c r="CY19" s="12"/>
      <c r="CZ19" s="12"/>
      <c r="DA19" s="13"/>
      <c r="DB19" s="13"/>
      <c r="DC19" s="13"/>
      <c r="DD19" s="13"/>
      <c r="DE19" s="35"/>
      <c r="DF19" s="12">
        <f t="shared" ca="1" si="13"/>
        <v>114</v>
      </c>
      <c r="DG19" s="12">
        <f ca="1">IF(DF19="","",INDEX(Travi!$A$1:$K$10000,DF19,4))</f>
        <v>2</v>
      </c>
      <c r="DH19" s="12" t="str">
        <f ca="1">IF(DF19="","",INDEX(Travi!$A$1:$K$10000,DF19,5))</f>
        <v>Msin</v>
      </c>
      <c r="DI19" s="13">
        <f ca="1">IF(DF19="","",INDEX(Travi!$A$1:$K$10000,DF19,6))</f>
        <v>-45.628</v>
      </c>
      <c r="DJ19" s="13">
        <f ca="1">IF(DF19="","",INDEX(Travi!$A$1:$K$10000,DF19,7))</f>
        <v>-28.297000000000001</v>
      </c>
      <c r="DK19" s="13">
        <f ca="1">IF(DF19="","",INDEX(Travi!$A$1:$K$10000,DF19,8))</f>
        <v>142.35900000000001</v>
      </c>
      <c r="DL19" s="13">
        <f ca="1">IF(DF19="","",INDEX(Travi!$A$1:$K$10000,DF19,9))</f>
        <v>75.382000000000005</v>
      </c>
      <c r="DM19" s="13">
        <f ca="1">IF(DF19="","",INDEX(Travi!$A$1:$K$10000,DF19,10))</f>
        <v>8.8469999999999995</v>
      </c>
      <c r="DN19" s="13">
        <f ca="1">IF(DF19="","",INDEX(Travi!$A$1:$K$10000,DF19,11))</f>
        <v>13.016</v>
      </c>
      <c r="DO19" s="12"/>
      <c r="DP19" s="12"/>
      <c r="DQ19" s="12"/>
      <c r="DR19" s="12"/>
      <c r="DS19" s="13"/>
      <c r="DT19" s="13"/>
      <c r="DU19" s="13"/>
      <c r="DV19" s="13"/>
    </row>
    <row r="20" spans="1:126">
      <c r="A20" s="11"/>
      <c r="B20" s="12">
        <f t="shared" ca="1" si="7"/>
        <v>15</v>
      </c>
      <c r="C20" s="12">
        <f ca="1">IF(B20="","",INDEX(Travi!$A$1:$K$10000,B20,4))</f>
        <v>2</v>
      </c>
      <c r="D20" s="12" t="str">
        <f ca="1">IF(B20="","",INDEX(Travi!$A$1:$K$10000,B20,5))</f>
        <v>Mdes</v>
      </c>
      <c r="E20" s="13">
        <f ca="1">IF(B20="","",INDEX(Travi!$A$1:$K$10000,B20,6))</f>
        <v>-65.498000000000005</v>
      </c>
      <c r="F20" s="13">
        <f ca="1">IF(B20="","",INDEX(Travi!$A$1:$K$10000,B20,7))</f>
        <v>-40.600999999999999</v>
      </c>
      <c r="G20" s="13">
        <f ca="1">IF(B20="","",INDEX(Travi!$A$1:$K$10000,B20,8))</f>
        <v>-153.65899999999999</v>
      </c>
      <c r="H20" s="13">
        <f ca="1">IF(B20="","",INDEX(Travi!$A$1:$K$10000,B20,9))</f>
        <v>-81.486000000000004</v>
      </c>
      <c r="I20" s="13">
        <f ca="1">IF(B20="","",INDEX(Travi!$A$1:$K$10000,B20,10))</f>
        <v>-9.5570000000000004</v>
      </c>
      <c r="J20" s="13">
        <f ca="1">IF(B20="","",INDEX(Travi!$A$1:$K$10000,B20,11))</f>
        <v>-14.061</v>
      </c>
      <c r="K20" s="12"/>
      <c r="L20" s="12"/>
      <c r="M20" s="12"/>
      <c r="N20" s="12"/>
      <c r="O20" s="13"/>
      <c r="P20" s="13"/>
      <c r="Q20" s="13"/>
      <c r="R20" s="13"/>
      <c r="S20" s="35"/>
      <c r="T20" s="12">
        <f t="shared" ca="1" si="8"/>
        <v>35</v>
      </c>
      <c r="U20" s="12">
        <f ca="1">IF(T20="","",INDEX(Travi!$A$1:$K$10000,T20,4))</f>
        <v>2</v>
      </c>
      <c r="V20" s="12" t="str">
        <f ca="1">IF(T20="","",INDEX(Travi!$A$1:$K$10000,T20,5))</f>
        <v>Mdes</v>
      </c>
      <c r="W20" s="13">
        <f ca="1">IF(T20="","",INDEX(Travi!$A$1:$K$10000,T20,6))</f>
        <v>-60.249000000000002</v>
      </c>
      <c r="X20" s="13">
        <f ca="1">IF(T20="","",INDEX(Travi!$A$1:$K$10000,T20,7))</f>
        <v>-37.622</v>
      </c>
      <c r="Y20" s="13">
        <f ca="1">IF(T20="","",INDEX(Travi!$A$1:$K$10000,T20,8))</f>
        <v>-166.874</v>
      </c>
      <c r="Z20" s="13">
        <f ca="1">IF(T20="","",INDEX(Travi!$A$1:$K$10000,T20,9))</f>
        <v>-88.438999999999993</v>
      </c>
      <c r="AA20" s="13">
        <f ca="1">IF(T20="","",INDEX(Travi!$A$1:$K$10000,T20,10))</f>
        <v>-10.382999999999999</v>
      </c>
      <c r="AB20" s="13">
        <f ca="1">IF(T20="","",INDEX(Travi!$A$1:$K$10000,T20,11))</f>
        <v>-15.276</v>
      </c>
      <c r="AC20" s="12"/>
      <c r="AD20" s="12"/>
      <c r="AE20" s="12"/>
      <c r="AF20" s="12"/>
      <c r="AG20" s="13"/>
      <c r="AH20" s="13"/>
      <c r="AI20" s="13"/>
      <c r="AJ20" s="13"/>
      <c r="AK20" s="35"/>
      <c r="AL20" s="12">
        <f t="shared" ca="1" si="9"/>
        <v>55</v>
      </c>
      <c r="AM20" s="12">
        <f ca="1">IF(AL20="","",INDEX(Travi!$A$1:$K$10000,AL20,4))</f>
        <v>2</v>
      </c>
      <c r="AN20" s="12" t="str">
        <f ca="1">IF(AL20="","",INDEX(Travi!$A$1:$K$10000,AL20,5))</f>
        <v>Mdes</v>
      </c>
      <c r="AO20" s="13">
        <f ca="1">IF(AL20="","",INDEX(Travi!$A$1:$K$10000,AL20,6))</f>
        <v>-40.249000000000002</v>
      </c>
      <c r="AP20" s="13">
        <f ca="1">IF(AL20="","",INDEX(Travi!$A$1:$K$10000,AL20,7))</f>
        <v>-25.641999999999999</v>
      </c>
      <c r="AQ20" s="13">
        <f ca="1">IF(AL20="","",INDEX(Travi!$A$1:$K$10000,AL20,8))</f>
        <v>-84.122</v>
      </c>
      <c r="AR20" s="13">
        <f ca="1">IF(AL20="","",INDEX(Travi!$A$1:$K$10000,AL20,9))</f>
        <v>-44.387999999999998</v>
      </c>
      <c r="AS20" s="13">
        <f ca="1">IF(AL20="","",INDEX(Travi!$A$1:$K$10000,AL20,10))</f>
        <v>-5.2350000000000003</v>
      </c>
      <c r="AT20" s="13">
        <f ca="1">IF(AL20="","",INDEX(Travi!$A$1:$K$10000,AL20,11))</f>
        <v>-7.702</v>
      </c>
      <c r="AU20" s="12"/>
      <c r="AV20" s="12"/>
      <c r="AW20" s="12"/>
      <c r="AX20" s="12"/>
      <c r="AY20" s="13"/>
      <c r="AZ20" s="13"/>
      <c r="BA20" s="13"/>
      <c r="BB20" s="13"/>
      <c r="BC20" s="35"/>
      <c r="BD20" s="12">
        <f t="shared" ca="1" si="10"/>
        <v>75</v>
      </c>
      <c r="BE20" s="12">
        <f ca="1">IF(BD20="","",INDEX(Travi!$A$1:$K$10000,BD20,4))</f>
        <v>2</v>
      </c>
      <c r="BF20" s="12" t="str">
        <f ca="1">IF(BD20="","",INDEX(Travi!$A$1:$K$10000,BD20,5))</f>
        <v>Mdes</v>
      </c>
      <c r="BG20" s="13">
        <f ca="1">IF(BD20="","",INDEX(Travi!$A$1:$K$10000,BD20,6))</f>
        <v>-44.326999999999998</v>
      </c>
      <c r="BH20" s="13">
        <f ca="1">IF(BD20="","",INDEX(Travi!$A$1:$K$10000,BD20,7))</f>
        <v>-27.69</v>
      </c>
      <c r="BI20" s="13">
        <f ca="1">IF(BD20="","",INDEX(Travi!$A$1:$K$10000,BD20,8))</f>
        <v>-146.65600000000001</v>
      </c>
      <c r="BJ20" s="13">
        <f ca="1">IF(BD20="","",INDEX(Travi!$A$1:$K$10000,BD20,9))</f>
        <v>-77.647999999999996</v>
      </c>
      <c r="BK20" s="13">
        <f ca="1">IF(BD20="","",INDEX(Travi!$A$1:$K$10000,BD20,10))</f>
        <v>-9.1319999999999997</v>
      </c>
      <c r="BL20" s="13">
        <f ca="1">IF(BD20="","",INDEX(Travi!$A$1:$K$10000,BD20,11))</f>
        <v>-13.433999999999999</v>
      </c>
      <c r="BM20" s="12"/>
      <c r="BN20" s="12"/>
      <c r="BO20" s="12"/>
      <c r="BP20" s="12"/>
      <c r="BQ20" s="13"/>
      <c r="BR20" s="13"/>
      <c r="BS20" s="13"/>
      <c r="BT20" s="13"/>
      <c r="BU20" s="35"/>
      <c r="BV20" s="12">
        <f t="shared" ca="1" si="11"/>
        <v>95</v>
      </c>
      <c r="BW20" s="12">
        <f ca="1">IF(BV20="","",INDEX(Travi!$A$1:$K$10000,BV20,4))</f>
        <v>2</v>
      </c>
      <c r="BX20" s="12" t="str">
        <f ca="1">IF(BV20="","",INDEX(Travi!$A$1:$K$10000,BV20,5))</f>
        <v>Mdes</v>
      </c>
      <c r="BY20" s="13">
        <f ca="1">IF(BV20="","",INDEX(Travi!$A$1:$K$10000,BV20,6))</f>
        <v>-75.344999999999999</v>
      </c>
      <c r="BZ20" s="13">
        <f ca="1">IF(BV20="","",INDEX(Travi!$A$1:$K$10000,BV20,7))</f>
        <v>-46.790999999999997</v>
      </c>
      <c r="CA20" s="13">
        <f ca="1">IF(BV20="","",INDEX(Travi!$A$1:$K$10000,BV20,8))</f>
        <v>-157.96100000000001</v>
      </c>
      <c r="CB20" s="13">
        <f ca="1">IF(BV20="","",INDEX(Travi!$A$1:$K$10000,BV20,9))</f>
        <v>-83.736999999999995</v>
      </c>
      <c r="CC20" s="13">
        <f ca="1">IF(BV20="","",INDEX(Travi!$A$1:$K$10000,BV20,10))</f>
        <v>-9.8360000000000003</v>
      </c>
      <c r="CD20" s="13">
        <f ca="1">IF(BV20="","",INDEX(Travi!$A$1:$K$10000,BV20,11))</f>
        <v>-14.471</v>
      </c>
      <c r="CE20" s="12"/>
      <c r="CF20" s="12"/>
      <c r="CG20" s="12"/>
      <c r="CH20" s="12"/>
      <c r="CI20" s="13"/>
      <c r="CJ20" s="13"/>
      <c r="CK20" s="13"/>
      <c r="CL20" s="13"/>
      <c r="CM20" s="35"/>
      <c r="CN20" s="12">
        <f t="shared" ca="1" si="12"/>
        <v>115</v>
      </c>
      <c r="CO20" s="12">
        <f ca="1">IF(CN20="","",INDEX(Travi!$A$1:$K$10000,CN20,4))</f>
        <v>2</v>
      </c>
      <c r="CP20" s="12" t="str">
        <f ca="1">IF(CN20="","",INDEX(Travi!$A$1:$K$10000,CN20,5))</f>
        <v>Mdes</v>
      </c>
      <c r="CQ20" s="13">
        <f ca="1">IF(CN20="","",INDEX(Travi!$A$1:$K$10000,CN20,6))</f>
        <v>-44.686</v>
      </c>
      <c r="CR20" s="13">
        <f ca="1">IF(CN20="","",INDEX(Travi!$A$1:$K$10000,CN20,7))</f>
        <v>-27.866</v>
      </c>
      <c r="CS20" s="13">
        <f ca="1">IF(CN20="","",INDEX(Travi!$A$1:$K$10000,CN20,8))</f>
        <v>-113.105</v>
      </c>
      <c r="CT20" s="13">
        <f ca="1">IF(CN20="","",INDEX(Travi!$A$1:$K$10000,CN20,9))</f>
        <v>-59.765999999999998</v>
      </c>
      <c r="CU20" s="13">
        <f ca="1">IF(CN20="","",INDEX(Travi!$A$1:$K$10000,CN20,10))</f>
        <v>-7.0259999999999998</v>
      </c>
      <c r="CV20" s="13">
        <f ca="1">IF(CN20="","",INDEX(Travi!$A$1:$K$10000,CN20,11))</f>
        <v>-10.336</v>
      </c>
      <c r="CW20" s="12"/>
      <c r="CX20" s="12"/>
      <c r="CY20" s="12"/>
      <c r="CZ20" s="12"/>
      <c r="DA20" s="13"/>
      <c r="DB20" s="13"/>
      <c r="DC20" s="13"/>
      <c r="DD20" s="13"/>
      <c r="DE20" s="35"/>
      <c r="DF20" s="12">
        <f t="shared" ca="1" si="13"/>
        <v>115</v>
      </c>
      <c r="DG20" s="12">
        <f ca="1">IF(DF20="","",INDEX(Travi!$A$1:$K$10000,DF20,4))</f>
        <v>2</v>
      </c>
      <c r="DH20" s="12" t="str">
        <f ca="1">IF(DF20="","",INDEX(Travi!$A$1:$K$10000,DF20,5))</f>
        <v>Mdes</v>
      </c>
      <c r="DI20" s="13">
        <f ca="1">IF(DF20="","",INDEX(Travi!$A$1:$K$10000,DF20,6))</f>
        <v>-44.686</v>
      </c>
      <c r="DJ20" s="13">
        <f ca="1">IF(DF20="","",INDEX(Travi!$A$1:$K$10000,DF20,7))</f>
        <v>-27.866</v>
      </c>
      <c r="DK20" s="13">
        <f ca="1">IF(DF20="","",INDEX(Travi!$A$1:$K$10000,DF20,8))</f>
        <v>-113.105</v>
      </c>
      <c r="DL20" s="13">
        <f ca="1">IF(DF20="","",INDEX(Travi!$A$1:$K$10000,DF20,9))</f>
        <v>-59.765999999999998</v>
      </c>
      <c r="DM20" s="13">
        <f ca="1">IF(DF20="","",INDEX(Travi!$A$1:$K$10000,DF20,10))</f>
        <v>-7.0259999999999998</v>
      </c>
      <c r="DN20" s="13">
        <f ca="1">IF(DF20="","",INDEX(Travi!$A$1:$K$10000,DF20,11))</f>
        <v>-10.336</v>
      </c>
      <c r="DO20" s="12"/>
      <c r="DP20" s="12"/>
      <c r="DQ20" s="12"/>
      <c r="DR20" s="12"/>
      <c r="DS20" s="13"/>
      <c r="DT20" s="13"/>
      <c r="DU20" s="13"/>
      <c r="DV20" s="13"/>
    </row>
    <row r="21" spans="1:126">
      <c r="A21" s="11"/>
      <c r="B21" s="12">
        <f t="shared" ca="1" si="7"/>
        <v>16</v>
      </c>
      <c r="C21" s="12">
        <f ca="1">IF(B21="","",INDEX(Travi!$A$1:$K$10000,B21,4))</f>
        <v>2</v>
      </c>
      <c r="D21" s="12" t="str">
        <f ca="1">IF(B21="","",INDEX(Travi!$A$1:$K$10000,B21,5))</f>
        <v>Vsin</v>
      </c>
      <c r="E21" s="13">
        <f ca="1">IF(B21="","",INDEX(Travi!$A$1:$K$10000,B21,6))</f>
        <v>103.123</v>
      </c>
      <c r="F21" s="13">
        <f ca="1">IF(B21="","",INDEX(Travi!$A$1:$K$10000,B21,7))</f>
        <v>64.459999999999994</v>
      </c>
      <c r="G21" s="13">
        <f ca="1">IF(B21="","",INDEX(Travi!$A$1:$K$10000,B21,8))</f>
        <v>-74.149000000000001</v>
      </c>
      <c r="H21" s="13">
        <f ca="1">IF(B21="","",INDEX(Travi!$A$1:$K$10000,B21,9))</f>
        <v>-39.344999999999999</v>
      </c>
      <c r="I21" s="13">
        <f ca="1">IF(B21="","",INDEX(Travi!$A$1:$K$10000,B21,10))</f>
        <v>-4.6130000000000004</v>
      </c>
      <c r="J21" s="13">
        <f ca="1">IF(B21="","",INDEX(Travi!$A$1:$K$10000,B21,11))</f>
        <v>-6.7869999999999999</v>
      </c>
      <c r="K21" s="12"/>
      <c r="L21" s="12"/>
      <c r="M21" s="12"/>
      <c r="N21" s="12"/>
      <c r="O21" s="13"/>
      <c r="P21" s="13"/>
      <c r="Q21" s="13"/>
      <c r="R21" s="13"/>
      <c r="S21" s="35"/>
      <c r="T21" s="12">
        <f t="shared" ca="1" si="8"/>
        <v>36</v>
      </c>
      <c r="U21" s="12">
        <f ca="1">IF(T21="","",INDEX(Travi!$A$1:$K$10000,T21,4))</f>
        <v>2</v>
      </c>
      <c r="V21" s="12" t="str">
        <f ca="1">IF(T21="","",INDEX(Travi!$A$1:$K$10000,T21,5))</f>
        <v>Vsin</v>
      </c>
      <c r="W21" s="13">
        <f ca="1">IF(T21="","",INDEX(Travi!$A$1:$K$10000,T21,6))</f>
        <v>87.477999999999994</v>
      </c>
      <c r="X21" s="13">
        <f ca="1">IF(T21="","",INDEX(Travi!$A$1:$K$10000,T21,7))</f>
        <v>54.552999999999997</v>
      </c>
      <c r="Y21" s="13">
        <f ca="1">IF(T21="","",INDEX(Travi!$A$1:$K$10000,T21,8))</f>
        <v>-87.754000000000005</v>
      </c>
      <c r="Z21" s="13">
        <f ca="1">IF(T21="","",INDEX(Travi!$A$1:$K$10000,T21,9))</f>
        <v>-46.497999999999998</v>
      </c>
      <c r="AA21" s="13">
        <f ca="1">IF(T21="","",INDEX(Travi!$A$1:$K$10000,T21,10))</f>
        <v>-5.46</v>
      </c>
      <c r="AB21" s="13">
        <f ca="1">IF(T21="","",INDEX(Travi!$A$1:$K$10000,T21,11))</f>
        <v>-8.0329999999999995</v>
      </c>
      <c r="AC21" s="12"/>
      <c r="AD21" s="12"/>
      <c r="AE21" s="12"/>
      <c r="AF21" s="12"/>
      <c r="AG21" s="13"/>
      <c r="AH21" s="13"/>
      <c r="AI21" s="13"/>
      <c r="AJ21" s="13"/>
      <c r="AK21" s="35"/>
      <c r="AL21" s="12">
        <f t="shared" ca="1" si="9"/>
        <v>56</v>
      </c>
      <c r="AM21" s="12">
        <f ca="1">IF(AL21="","",INDEX(Travi!$A$1:$K$10000,AL21,4))</f>
        <v>2</v>
      </c>
      <c r="AN21" s="12" t="str">
        <f ca="1">IF(AL21="","",INDEX(Travi!$A$1:$K$10000,AL21,5))</f>
        <v>Vsin</v>
      </c>
      <c r="AO21" s="13">
        <f ca="1">IF(AL21="","",INDEX(Travi!$A$1:$K$10000,AL21,6))</f>
        <v>60.470999999999997</v>
      </c>
      <c r="AP21" s="13">
        <f ca="1">IF(AL21="","",INDEX(Travi!$A$1:$K$10000,AL21,7))</f>
        <v>39.026000000000003</v>
      </c>
      <c r="AQ21" s="13">
        <f ca="1">IF(AL21="","",INDEX(Travi!$A$1:$K$10000,AL21,8))</f>
        <v>-72.251000000000005</v>
      </c>
      <c r="AR21" s="13">
        <f ca="1">IF(AL21="","",INDEX(Travi!$A$1:$K$10000,AL21,9))</f>
        <v>-38.203000000000003</v>
      </c>
      <c r="AS21" s="13">
        <f ca="1">IF(AL21="","",INDEX(Travi!$A$1:$K$10000,AL21,10))</f>
        <v>-4.4989999999999997</v>
      </c>
      <c r="AT21" s="13">
        <f ca="1">IF(AL21="","",INDEX(Travi!$A$1:$K$10000,AL21,11))</f>
        <v>-6.6189999999999998</v>
      </c>
      <c r="AU21" s="12"/>
      <c r="AV21" s="12"/>
      <c r="AW21" s="12"/>
      <c r="AX21" s="12"/>
      <c r="AY21" s="13"/>
      <c r="AZ21" s="13"/>
      <c r="BA21" s="13"/>
      <c r="BB21" s="13"/>
      <c r="BC21" s="35"/>
      <c r="BD21" s="12">
        <f t="shared" ca="1" si="10"/>
        <v>76</v>
      </c>
      <c r="BE21" s="12">
        <f ca="1">IF(BD21="","",INDEX(Travi!$A$1:$K$10000,BD21,4))</f>
        <v>2</v>
      </c>
      <c r="BF21" s="12" t="str">
        <f ca="1">IF(BD21="","",INDEX(Travi!$A$1:$K$10000,BD21,5))</f>
        <v>Vsin</v>
      </c>
      <c r="BG21" s="13">
        <f ca="1">IF(BD21="","",INDEX(Travi!$A$1:$K$10000,BD21,6))</f>
        <v>82.150999999999996</v>
      </c>
      <c r="BH21" s="13">
        <f ca="1">IF(BD21="","",INDEX(Travi!$A$1:$K$10000,BD21,7))</f>
        <v>51.075000000000003</v>
      </c>
      <c r="BI21" s="13">
        <f ca="1">IF(BD21="","",INDEX(Travi!$A$1:$K$10000,BD21,8))</f>
        <v>-71.664000000000001</v>
      </c>
      <c r="BJ21" s="13">
        <f ca="1">IF(BD21="","",INDEX(Travi!$A$1:$K$10000,BD21,9))</f>
        <v>-37.898000000000003</v>
      </c>
      <c r="BK21" s="13">
        <f ca="1">IF(BD21="","",INDEX(Travi!$A$1:$K$10000,BD21,10))</f>
        <v>-4.46</v>
      </c>
      <c r="BL21" s="13">
        <f ca="1">IF(BD21="","",INDEX(Travi!$A$1:$K$10000,BD21,11))</f>
        <v>-6.5620000000000003</v>
      </c>
      <c r="BM21" s="12"/>
      <c r="BN21" s="12"/>
      <c r="BO21" s="12"/>
      <c r="BP21" s="12"/>
      <c r="BQ21" s="13"/>
      <c r="BR21" s="13"/>
      <c r="BS21" s="13"/>
      <c r="BT21" s="13"/>
      <c r="BU21" s="35"/>
      <c r="BV21" s="12">
        <f t="shared" ca="1" si="11"/>
        <v>96</v>
      </c>
      <c r="BW21" s="12">
        <f ca="1">IF(BV21="","",INDEX(Travi!$A$1:$K$10000,BV21,4))</f>
        <v>2</v>
      </c>
      <c r="BX21" s="12" t="str">
        <f ca="1">IF(BV21="","",INDEX(Travi!$A$1:$K$10000,BV21,5))</f>
        <v>Vsin</v>
      </c>
      <c r="BY21" s="13">
        <f ca="1">IF(BV21="","",INDEX(Travi!$A$1:$K$10000,BV21,6))</f>
        <v>107.108</v>
      </c>
      <c r="BZ21" s="13">
        <f ca="1">IF(BV21="","",INDEX(Travi!$A$1:$K$10000,BV21,7))</f>
        <v>66.608999999999995</v>
      </c>
      <c r="CA21" s="13">
        <f ca="1">IF(BV21="","",INDEX(Travi!$A$1:$K$10000,BV21,8))</f>
        <v>-75.138000000000005</v>
      </c>
      <c r="CB21" s="13">
        <f ca="1">IF(BV21="","",INDEX(Travi!$A$1:$K$10000,BV21,9))</f>
        <v>-39.832999999999998</v>
      </c>
      <c r="CC21" s="13">
        <f ca="1">IF(BV21="","",INDEX(Travi!$A$1:$K$10000,BV21,10))</f>
        <v>-4.6790000000000003</v>
      </c>
      <c r="CD21" s="13">
        <f ca="1">IF(BV21="","",INDEX(Travi!$A$1:$K$10000,BV21,11))</f>
        <v>-6.883</v>
      </c>
      <c r="CE21" s="12"/>
      <c r="CF21" s="12"/>
      <c r="CG21" s="12"/>
      <c r="CH21" s="12"/>
      <c r="CI21" s="13"/>
      <c r="CJ21" s="13"/>
      <c r="CK21" s="13"/>
      <c r="CL21" s="13"/>
      <c r="CM21" s="35"/>
      <c r="CN21" s="12">
        <f t="shared" ca="1" si="12"/>
        <v>116</v>
      </c>
      <c r="CO21" s="12">
        <f ca="1">IF(CN21="","",INDEX(Travi!$A$1:$K$10000,CN21,4))</f>
        <v>2</v>
      </c>
      <c r="CP21" s="12" t="str">
        <f ca="1">IF(CN21="","",INDEX(Travi!$A$1:$K$10000,CN21,5))</f>
        <v>Vsin</v>
      </c>
      <c r="CQ21" s="13">
        <f ca="1">IF(CN21="","",INDEX(Travi!$A$1:$K$10000,CN21,6))</f>
        <v>92.888999999999996</v>
      </c>
      <c r="CR21" s="13">
        <f ca="1">IF(CN21="","",INDEX(Travi!$A$1:$K$10000,CN21,7))</f>
        <v>57.701999999999998</v>
      </c>
      <c r="CS21" s="13">
        <f ca="1">IF(CN21="","",INDEX(Travi!$A$1:$K$10000,CN21,8))</f>
        <v>-70.962000000000003</v>
      </c>
      <c r="CT21" s="13">
        <f ca="1">IF(CN21="","",INDEX(Travi!$A$1:$K$10000,CN21,9))</f>
        <v>-37.540999999999997</v>
      </c>
      <c r="CU21" s="13">
        <f ca="1">IF(CN21="","",INDEX(Travi!$A$1:$K$10000,CN21,10))</f>
        <v>-4.4089999999999998</v>
      </c>
      <c r="CV21" s="13">
        <f ca="1">IF(CN21="","",INDEX(Travi!$A$1:$K$10000,CN21,11))</f>
        <v>-6.4870000000000001</v>
      </c>
      <c r="CW21" s="12"/>
      <c r="CX21" s="12"/>
      <c r="CY21" s="12"/>
      <c r="CZ21" s="12"/>
      <c r="DA21" s="13"/>
      <c r="DB21" s="13"/>
      <c r="DC21" s="13"/>
      <c r="DD21" s="13"/>
      <c r="DE21" s="35"/>
      <c r="DF21" s="12">
        <f t="shared" ca="1" si="13"/>
        <v>116</v>
      </c>
      <c r="DG21" s="12">
        <f ca="1">IF(DF21="","",INDEX(Travi!$A$1:$K$10000,DF21,4))</f>
        <v>2</v>
      </c>
      <c r="DH21" s="12" t="str">
        <f ca="1">IF(DF21="","",INDEX(Travi!$A$1:$K$10000,DF21,5))</f>
        <v>Vsin</v>
      </c>
      <c r="DI21" s="13">
        <f ca="1">IF(DF21="","",INDEX(Travi!$A$1:$K$10000,DF21,6))</f>
        <v>92.888999999999996</v>
      </c>
      <c r="DJ21" s="13">
        <f ca="1">IF(DF21="","",INDEX(Travi!$A$1:$K$10000,DF21,7))</f>
        <v>57.701999999999998</v>
      </c>
      <c r="DK21" s="13">
        <f ca="1">IF(DF21="","",INDEX(Travi!$A$1:$K$10000,DF21,8))</f>
        <v>-70.962000000000003</v>
      </c>
      <c r="DL21" s="13">
        <f ca="1">IF(DF21="","",INDEX(Travi!$A$1:$K$10000,DF21,9))</f>
        <v>-37.540999999999997</v>
      </c>
      <c r="DM21" s="13">
        <f ca="1">IF(DF21="","",INDEX(Travi!$A$1:$K$10000,DF21,10))</f>
        <v>-4.4089999999999998</v>
      </c>
      <c r="DN21" s="13">
        <f ca="1">IF(DF21="","",INDEX(Travi!$A$1:$K$10000,DF21,11))</f>
        <v>-6.4870000000000001</v>
      </c>
      <c r="DO21" s="12"/>
      <c r="DP21" s="12"/>
      <c r="DQ21" s="12"/>
      <c r="DR21" s="12"/>
      <c r="DS21" s="13"/>
      <c r="DT21" s="13"/>
      <c r="DU21" s="13"/>
      <c r="DV21" s="13"/>
    </row>
    <row r="22" spans="1:126">
      <c r="A22" s="11"/>
      <c r="B22" s="12">
        <f t="shared" ca="1" si="7"/>
        <v>17</v>
      </c>
      <c r="C22" s="12">
        <f ca="1">IF(B22="","",INDEX(Travi!$A$1:$K$10000,B22,4))</f>
        <v>2</v>
      </c>
      <c r="D22" s="12" t="str">
        <f ca="1">IF(B22="","",INDEX(Travi!$A$1:$K$10000,B22,5))</f>
        <v>Vdes</v>
      </c>
      <c r="E22" s="13">
        <f ca="1">IF(B22="","",INDEX(Travi!$A$1:$K$10000,B22,6))</f>
        <v>-99.965999999999994</v>
      </c>
      <c r="F22" s="13">
        <f ca="1">IF(B22="","",INDEX(Travi!$A$1:$K$10000,B22,7))</f>
        <v>-62.218000000000004</v>
      </c>
      <c r="G22" s="13">
        <f ca="1">IF(B22="","",INDEX(Travi!$A$1:$K$10000,B22,8))</f>
        <v>-74.149000000000001</v>
      </c>
      <c r="H22" s="13">
        <f ca="1">IF(B22="","",INDEX(Travi!$A$1:$K$10000,B22,9))</f>
        <v>-39.344999999999999</v>
      </c>
      <c r="I22" s="13">
        <f ca="1">IF(B22="","",INDEX(Travi!$A$1:$K$10000,B22,10))</f>
        <v>-4.6130000000000004</v>
      </c>
      <c r="J22" s="13">
        <f ca="1">IF(B22="","",INDEX(Travi!$A$1:$K$10000,B22,11))</f>
        <v>-6.7869999999999999</v>
      </c>
      <c r="K22" s="12"/>
      <c r="L22" s="12"/>
      <c r="M22" s="12"/>
      <c r="N22" s="12"/>
      <c r="O22" s="13"/>
      <c r="P22" s="13"/>
      <c r="Q22" s="13"/>
      <c r="R22" s="13"/>
      <c r="S22" s="35"/>
      <c r="T22" s="12">
        <f t="shared" ca="1" si="8"/>
        <v>37</v>
      </c>
      <c r="U22" s="12">
        <f ca="1">IF(T22="","",INDEX(Travi!$A$1:$K$10000,T22,4))</f>
        <v>2</v>
      </c>
      <c r="V22" s="12" t="str">
        <f ca="1">IF(T22="","",INDEX(Travi!$A$1:$K$10000,T22,5))</f>
        <v>Vdes</v>
      </c>
      <c r="W22" s="13">
        <f ca="1">IF(T22="","",INDEX(Travi!$A$1:$K$10000,T22,6))</f>
        <v>-91.995999999999995</v>
      </c>
      <c r="X22" s="13">
        <f ca="1">IF(T22="","",INDEX(Travi!$A$1:$K$10000,T22,7))</f>
        <v>-57.395000000000003</v>
      </c>
      <c r="Y22" s="13">
        <f ca="1">IF(T22="","",INDEX(Travi!$A$1:$K$10000,T22,8))</f>
        <v>-87.754000000000005</v>
      </c>
      <c r="Z22" s="13">
        <f ca="1">IF(T22="","",INDEX(Travi!$A$1:$K$10000,T22,9))</f>
        <v>-46.497999999999998</v>
      </c>
      <c r="AA22" s="13">
        <f ca="1">IF(T22="","",INDEX(Travi!$A$1:$K$10000,T22,10))</f>
        <v>-5.46</v>
      </c>
      <c r="AB22" s="13">
        <f ca="1">IF(T22="","",INDEX(Travi!$A$1:$K$10000,T22,11))</f>
        <v>-8.0329999999999995</v>
      </c>
      <c r="AC22" s="12"/>
      <c r="AD22" s="12"/>
      <c r="AE22" s="12"/>
      <c r="AF22" s="12"/>
      <c r="AG22" s="13"/>
      <c r="AH22" s="13"/>
      <c r="AI22" s="13"/>
      <c r="AJ22" s="13"/>
      <c r="AK22" s="35"/>
      <c r="AL22" s="12">
        <f t="shared" ca="1" si="9"/>
        <v>57</v>
      </c>
      <c r="AM22" s="12">
        <f ca="1">IF(AL22="","",INDEX(Travi!$A$1:$K$10000,AL22,4))</f>
        <v>2</v>
      </c>
      <c r="AN22" s="12" t="str">
        <f ca="1">IF(AL22="","",INDEX(Travi!$A$1:$K$10000,AL22,5))</f>
        <v>Vdes</v>
      </c>
      <c r="AO22" s="13">
        <f ca="1">IF(AL22="","",INDEX(Travi!$A$1:$K$10000,AL22,6))</f>
        <v>-64.968999999999994</v>
      </c>
      <c r="AP22" s="13">
        <f ca="1">IF(AL22="","",INDEX(Travi!$A$1:$K$10000,AL22,7))</f>
        <v>-41.87</v>
      </c>
      <c r="AQ22" s="13">
        <f ca="1">IF(AL22="","",INDEX(Travi!$A$1:$K$10000,AL22,8))</f>
        <v>-72.251000000000005</v>
      </c>
      <c r="AR22" s="13">
        <f ca="1">IF(AL22="","",INDEX(Travi!$A$1:$K$10000,AL22,9))</f>
        <v>-38.203000000000003</v>
      </c>
      <c r="AS22" s="13">
        <f ca="1">IF(AL22="","",INDEX(Travi!$A$1:$K$10000,AL22,10))</f>
        <v>-4.4989999999999997</v>
      </c>
      <c r="AT22" s="13">
        <f ca="1">IF(AL22="","",INDEX(Travi!$A$1:$K$10000,AL22,11))</f>
        <v>-6.6189999999999998</v>
      </c>
      <c r="AU22" s="12"/>
      <c r="AV22" s="12"/>
      <c r="AW22" s="12"/>
      <c r="AX22" s="12"/>
      <c r="AY22" s="13"/>
      <c r="AZ22" s="13"/>
      <c r="BA22" s="13"/>
      <c r="BB22" s="13"/>
      <c r="BC22" s="35"/>
      <c r="BD22" s="12">
        <f t="shared" ca="1" si="10"/>
        <v>77</v>
      </c>
      <c r="BE22" s="12">
        <f ca="1">IF(BD22="","",INDEX(Travi!$A$1:$K$10000,BD22,4))</f>
        <v>2</v>
      </c>
      <c r="BF22" s="12" t="str">
        <f ca="1">IF(BD22="","",INDEX(Travi!$A$1:$K$10000,BD22,5))</f>
        <v>Vdes</v>
      </c>
      <c r="BG22" s="13">
        <f ca="1">IF(BD22="","",INDEX(Travi!$A$1:$K$10000,BD22,6))</f>
        <v>-82.521000000000001</v>
      </c>
      <c r="BH22" s="13">
        <f ca="1">IF(BD22="","",INDEX(Travi!$A$1:$K$10000,BD22,7))</f>
        <v>-51.292999999999999</v>
      </c>
      <c r="BI22" s="13">
        <f ca="1">IF(BD22="","",INDEX(Travi!$A$1:$K$10000,BD22,8))</f>
        <v>-71.664000000000001</v>
      </c>
      <c r="BJ22" s="13">
        <f ca="1">IF(BD22="","",INDEX(Travi!$A$1:$K$10000,BD22,9))</f>
        <v>-37.898000000000003</v>
      </c>
      <c r="BK22" s="13">
        <f ca="1">IF(BD22="","",INDEX(Travi!$A$1:$K$10000,BD22,10))</f>
        <v>-4.46</v>
      </c>
      <c r="BL22" s="13">
        <f ca="1">IF(BD22="","",INDEX(Travi!$A$1:$K$10000,BD22,11))</f>
        <v>-6.5620000000000003</v>
      </c>
      <c r="BM22" s="12"/>
      <c r="BN22" s="12"/>
      <c r="BO22" s="12"/>
      <c r="BP22" s="12"/>
      <c r="BQ22" s="13"/>
      <c r="BR22" s="13"/>
      <c r="BS22" s="13"/>
      <c r="BT22" s="13"/>
      <c r="BU22" s="35"/>
      <c r="BV22" s="12">
        <f t="shared" ca="1" si="11"/>
        <v>97</v>
      </c>
      <c r="BW22" s="12">
        <f ca="1">IF(BV22="","",INDEX(Travi!$A$1:$K$10000,BV22,4))</f>
        <v>2</v>
      </c>
      <c r="BX22" s="12" t="str">
        <f ca="1">IF(BV22="","",INDEX(Travi!$A$1:$K$10000,BV22,5))</f>
        <v>Vdes</v>
      </c>
      <c r="BY22" s="13">
        <f ca="1">IF(BV22="","",INDEX(Travi!$A$1:$K$10000,BV22,6))</f>
        <v>-109.024</v>
      </c>
      <c r="BZ22" s="13">
        <f ca="1">IF(BV22="","",INDEX(Travi!$A$1:$K$10000,BV22,7))</f>
        <v>-67.748999999999995</v>
      </c>
      <c r="CA22" s="13">
        <f ca="1">IF(BV22="","",INDEX(Travi!$A$1:$K$10000,BV22,8))</f>
        <v>-75.138000000000005</v>
      </c>
      <c r="CB22" s="13">
        <f ca="1">IF(BV22="","",INDEX(Travi!$A$1:$K$10000,BV22,9))</f>
        <v>-39.832999999999998</v>
      </c>
      <c r="CC22" s="13">
        <f ca="1">IF(BV22="","",INDEX(Travi!$A$1:$K$10000,BV22,10))</f>
        <v>-4.6790000000000003</v>
      </c>
      <c r="CD22" s="13">
        <f ca="1">IF(BV22="","",INDEX(Travi!$A$1:$K$10000,BV22,11))</f>
        <v>-6.883</v>
      </c>
      <c r="CE22" s="12"/>
      <c r="CF22" s="12"/>
      <c r="CG22" s="12"/>
      <c r="CH22" s="12"/>
      <c r="CI22" s="13"/>
      <c r="CJ22" s="13"/>
      <c r="CK22" s="13"/>
      <c r="CL22" s="13"/>
      <c r="CM22" s="35"/>
      <c r="CN22" s="12">
        <f t="shared" ca="1" si="12"/>
        <v>117</v>
      </c>
      <c r="CO22" s="12">
        <f ca="1">IF(CN22="","",INDEX(Travi!$A$1:$K$10000,CN22,4))</f>
        <v>2</v>
      </c>
      <c r="CP22" s="12" t="str">
        <f ca="1">IF(CN22="","",INDEX(Travi!$A$1:$K$10000,CN22,5))</f>
        <v>Vdes</v>
      </c>
      <c r="CQ22" s="13">
        <f ca="1">IF(CN22="","",INDEX(Travi!$A$1:$K$10000,CN22,6))</f>
        <v>-92.367000000000004</v>
      </c>
      <c r="CR22" s="13">
        <f ca="1">IF(CN22="","",INDEX(Travi!$A$1:$K$10000,CN22,7))</f>
        <v>-57.462000000000003</v>
      </c>
      <c r="CS22" s="13">
        <f ca="1">IF(CN22="","",INDEX(Travi!$A$1:$K$10000,CN22,8))</f>
        <v>-70.962000000000003</v>
      </c>
      <c r="CT22" s="13">
        <f ca="1">IF(CN22="","",INDEX(Travi!$A$1:$K$10000,CN22,9))</f>
        <v>-37.540999999999997</v>
      </c>
      <c r="CU22" s="13">
        <f ca="1">IF(CN22="","",INDEX(Travi!$A$1:$K$10000,CN22,10))</f>
        <v>-4.4089999999999998</v>
      </c>
      <c r="CV22" s="13">
        <f ca="1">IF(CN22="","",INDEX(Travi!$A$1:$K$10000,CN22,11))</f>
        <v>-6.4870000000000001</v>
      </c>
      <c r="CW22" s="12"/>
      <c r="CX22" s="12"/>
      <c r="CY22" s="12"/>
      <c r="CZ22" s="12"/>
      <c r="DA22" s="13"/>
      <c r="DB22" s="13"/>
      <c r="DC22" s="13"/>
      <c r="DD22" s="13"/>
      <c r="DE22" s="35"/>
      <c r="DF22" s="12">
        <f t="shared" ca="1" si="13"/>
        <v>117</v>
      </c>
      <c r="DG22" s="12">
        <f ca="1">IF(DF22="","",INDEX(Travi!$A$1:$K$10000,DF22,4))</f>
        <v>2</v>
      </c>
      <c r="DH22" s="12" t="str">
        <f ca="1">IF(DF22="","",INDEX(Travi!$A$1:$K$10000,DF22,5))</f>
        <v>Vdes</v>
      </c>
      <c r="DI22" s="13">
        <f ca="1">IF(DF22="","",INDEX(Travi!$A$1:$K$10000,DF22,6))</f>
        <v>-92.367000000000004</v>
      </c>
      <c r="DJ22" s="13">
        <f ca="1">IF(DF22="","",INDEX(Travi!$A$1:$K$10000,DF22,7))</f>
        <v>-57.462000000000003</v>
      </c>
      <c r="DK22" s="13">
        <f ca="1">IF(DF22="","",INDEX(Travi!$A$1:$K$10000,DF22,8))</f>
        <v>-70.962000000000003</v>
      </c>
      <c r="DL22" s="13">
        <f ca="1">IF(DF22="","",INDEX(Travi!$A$1:$K$10000,DF22,9))</f>
        <v>-37.540999999999997</v>
      </c>
      <c r="DM22" s="13">
        <f ca="1">IF(DF22="","",INDEX(Travi!$A$1:$K$10000,DF22,10))</f>
        <v>-4.4089999999999998</v>
      </c>
      <c r="DN22" s="13">
        <f ca="1">IF(DF22="","",INDEX(Travi!$A$1:$K$10000,DF22,11))</f>
        <v>-6.4870000000000001</v>
      </c>
      <c r="DO22" s="12"/>
      <c r="DP22" s="12"/>
      <c r="DQ22" s="12"/>
      <c r="DR22" s="12"/>
      <c r="DS22" s="13"/>
      <c r="DT22" s="13"/>
      <c r="DU22" s="13"/>
      <c r="DV22" s="13"/>
    </row>
    <row r="23" spans="1:126">
      <c r="A23" s="11"/>
      <c r="B23" s="12">
        <f t="shared" ca="1" si="7"/>
        <v>18</v>
      </c>
      <c r="C23" s="12">
        <f ca="1">IF(B23="","",INDEX(Travi!$A$1:$K$10000,B23,4))</f>
        <v>1</v>
      </c>
      <c r="D23" s="12" t="str">
        <f ca="1">IF(B23="","",INDEX(Travi!$A$1:$K$10000,B23,5))</f>
        <v>Msin</v>
      </c>
      <c r="E23" s="13">
        <f ca="1">IF(B23="","",INDEX(Travi!$A$1:$K$10000,B23,6))</f>
        <v>-29.2</v>
      </c>
      <c r="F23" s="13">
        <f ca="1">IF(B23="","",INDEX(Travi!$A$1:$K$10000,B23,7))</f>
        <v>-20.341999999999999</v>
      </c>
      <c r="G23" s="13">
        <f ca="1">IF(B23="","",INDEX(Travi!$A$1:$K$10000,B23,8))</f>
        <v>184.96299999999999</v>
      </c>
      <c r="H23" s="13">
        <f ca="1">IF(B23="","",INDEX(Travi!$A$1:$K$10000,B23,9))</f>
        <v>93.507000000000005</v>
      </c>
      <c r="I23" s="13">
        <f ca="1">IF(B23="","",INDEX(Travi!$A$1:$K$10000,B23,10))</f>
        <v>11.095000000000001</v>
      </c>
      <c r="J23" s="13">
        <f ca="1">IF(B23="","",INDEX(Travi!$A$1:$K$10000,B23,11))</f>
        <v>16.323</v>
      </c>
      <c r="K23" s="12"/>
      <c r="L23" s="12"/>
      <c r="M23" s="12"/>
      <c r="N23" s="12"/>
      <c r="O23" s="13"/>
      <c r="P23" s="13"/>
      <c r="Q23" s="13"/>
      <c r="R23" s="13"/>
      <c r="S23" s="35"/>
      <c r="T23" s="12">
        <f t="shared" ca="1" si="8"/>
        <v>38</v>
      </c>
      <c r="U23" s="12">
        <f ca="1">IF(T23="","",INDEX(Travi!$A$1:$K$10000,T23,4))</f>
        <v>1</v>
      </c>
      <c r="V23" s="12" t="str">
        <f ca="1">IF(T23="","",INDEX(Travi!$A$1:$K$10000,T23,5))</f>
        <v>Msin</v>
      </c>
      <c r="W23" s="13">
        <f ca="1">IF(T23="","",INDEX(Travi!$A$1:$K$10000,T23,6))</f>
        <v>-15.053000000000001</v>
      </c>
      <c r="X23" s="13">
        <f ca="1">IF(T23="","",INDEX(Travi!$A$1:$K$10000,T23,7))</f>
        <v>-11.558999999999999</v>
      </c>
      <c r="Y23" s="13">
        <f ca="1">IF(T23="","",INDEX(Travi!$A$1:$K$10000,T23,8))</f>
        <v>176.76</v>
      </c>
      <c r="Z23" s="13">
        <f ca="1">IF(T23="","",INDEX(Travi!$A$1:$K$10000,T23,9))</f>
        <v>89.534000000000006</v>
      </c>
      <c r="AA23" s="13">
        <f ca="1">IF(T23="","",INDEX(Travi!$A$1:$K$10000,T23,10))</f>
        <v>10.624000000000001</v>
      </c>
      <c r="AB23" s="13">
        <f ca="1">IF(T23="","",INDEX(Travi!$A$1:$K$10000,T23,11))</f>
        <v>15.63</v>
      </c>
      <c r="AC23" s="12"/>
      <c r="AD23" s="12"/>
      <c r="AE23" s="12"/>
      <c r="AF23" s="12"/>
      <c r="AG23" s="13"/>
      <c r="AH23" s="13"/>
      <c r="AI23" s="13"/>
      <c r="AJ23" s="13"/>
      <c r="AK23" s="35"/>
      <c r="AL23" s="12">
        <f t="shared" ca="1" si="9"/>
        <v>58</v>
      </c>
      <c r="AM23" s="12">
        <f ca="1">IF(AL23="","",INDEX(Travi!$A$1:$K$10000,AL23,4))</f>
        <v>1</v>
      </c>
      <c r="AN23" s="12" t="str">
        <f ca="1">IF(AL23="","",INDEX(Travi!$A$1:$K$10000,AL23,5))</f>
        <v>Msin</v>
      </c>
      <c r="AO23" s="13">
        <f ca="1">IF(AL23="","",INDEX(Travi!$A$1:$K$10000,AL23,6))</f>
        <v>-29.457999999999998</v>
      </c>
      <c r="AP23" s="13">
        <f ca="1">IF(AL23="","",INDEX(Travi!$A$1:$K$10000,AL23,7))</f>
        <v>-19.189</v>
      </c>
      <c r="AQ23" s="13">
        <f ca="1">IF(AL23="","",INDEX(Travi!$A$1:$K$10000,AL23,8))</f>
        <v>150.631</v>
      </c>
      <c r="AR23" s="13">
        <f ca="1">IF(AL23="","",INDEX(Travi!$A$1:$K$10000,AL23,9))</f>
        <v>76.412000000000006</v>
      </c>
      <c r="AS23" s="13">
        <f ca="1">IF(AL23="","",INDEX(Travi!$A$1:$K$10000,AL23,10))</f>
        <v>9.0719999999999992</v>
      </c>
      <c r="AT23" s="13">
        <f ca="1">IF(AL23="","",INDEX(Travi!$A$1:$K$10000,AL23,11))</f>
        <v>13.347</v>
      </c>
      <c r="AU23" s="12"/>
      <c r="AV23" s="12"/>
      <c r="AW23" s="12"/>
      <c r="AX23" s="12"/>
      <c r="AY23" s="13"/>
      <c r="AZ23" s="13"/>
      <c r="BA23" s="13"/>
      <c r="BB23" s="13"/>
      <c r="BC23" s="35"/>
      <c r="BD23" s="12">
        <f t="shared" ca="1" si="10"/>
        <v>78</v>
      </c>
      <c r="BE23" s="12">
        <f ca="1">IF(BD23="","",INDEX(Travi!$A$1:$K$10000,BD23,4))</f>
        <v>1</v>
      </c>
      <c r="BF23" s="12" t="str">
        <f ca="1">IF(BD23="","",INDEX(Travi!$A$1:$K$10000,BD23,5))</f>
        <v>Msin</v>
      </c>
      <c r="BG23" s="13">
        <f ca="1">IF(BD23="","",INDEX(Travi!$A$1:$K$10000,BD23,6))</f>
        <v>-33.649000000000001</v>
      </c>
      <c r="BH23" s="13">
        <f ca="1">IF(BD23="","",INDEX(Travi!$A$1:$K$10000,BD23,7))</f>
        <v>-21.527000000000001</v>
      </c>
      <c r="BI23" s="13">
        <f ca="1">IF(BD23="","",INDEX(Travi!$A$1:$K$10000,BD23,8))</f>
        <v>78.652000000000001</v>
      </c>
      <c r="BJ23" s="13">
        <f ca="1">IF(BD23="","",INDEX(Travi!$A$1:$K$10000,BD23,9))</f>
        <v>40.003999999999998</v>
      </c>
      <c r="BK23" s="13">
        <f ca="1">IF(BD23="","",INDEX(Travi!$A$1:$K$10000,BD23,10))</f>
        <v>4.7460000000000004</v>
      </c>
      <c r="BL23" s="13">
        <f ca="1">IF(BD23="","",INDEX(Travi!$A$1:$K$10000,BD23,11))</f>
        <v>6.9820000000000002</v>
      </c>
      <c r="BM23" s="12"/>
      <c r="BN23" s="12"/>
      <c r="BO23" s="12"/>
      <c r="BP23" s="12"/>
      <c r="BQ23" s="13"/>
      <c r="BR23" s="13"/>
      <c r="BS23" s="13"/>
      <c r="BT23" s="13"/>
      <c r="BU23" s="35"/>
      <c r="BV23" s="12">
        <f t="shared" ca="1" si="11"/>
        <v>98</v>
      </c>
      <c r="BW23" s="12">
        <f ca="1">IF(BV23="","",INDEX(Travi!$A$1:$K$10000,BV23,4))</f>
        <v>1</v>
      </c>
      <c r="BX23" s="12" t="str">
        <f ca="1">IF(BV23="","",INDEX(Travi!$A$1:$K$10000,BV23,5))</f>
        <v>Msin</v>
      </c>
      <c r="BY23" s="13">
        <f ca="1">IF(BV23="","",INDEX(Travi!$A$1:$K$10000,BV23,6))</f>
        <v>-46.956000000000003</v>
      </c>
      <c r="BZ23" s="13">
        <f ca="1">IF(BV23="","",INDEX(Travi!$A$1:$K$10000,BV23,7))</f>
        <v>-30.495000000000001</v>
      </c>
      <c r="CA23" s="13">
        <f ca="1">IF(BV23="","",INDEX(Travi!$A$1:$K$10000,BV23,8))</f>
        <v>168.779</v>
      </c>
      <c r="CB23" s="13">
        <f ca="1">IF(BV23="","",INDEX(Travi!$A$1:$K$10000,BV23,9))</f>
        <v>85.47</v>
      </c>
      <c r="CC23" s="13">
        <f ca="1">IF(BV23="","",INDEX(Travi!$A$1:$K$10000,BV23,10))</f>
        <v>10.145</v>
      </c>
      <c r="CD23" s="13">
        <f ca="1">IF(BV23="","",INDEX(Travi!$A$1:$K$10000,BV23,11))</f>
        <v>14.925000000000001</v>
      </c>
      <c r="CE23" s="12"/>
      <c r="CF23" s="12"/>
      <c r="CG23" s="12"/>
      <c r="CH23" s="12"/>
      <c r="CI23" s="13"/>
      <c r="CJ23" s="13"/>
      <c r="CK23" s="13"/>
      <c r="CL23" s="13"/>
      <c r="CM23" s="35"/>
      <c r="CN23" s="12">
        <f t="shared" ca="1" si="12"/>
        <v>118</v>
      </c>
      <c r="CO23" s="12">
        <f ca="1">IF(CN23="","",INDEX(Travi!$A$1:$K$10000,CN23,4))</f>
        <v>1</v>
      </c>
      <c r="CP23" s="12" t="str">
        <f ca="1">IF(CN23="","",INDEX(Travi!$A$1:$K$10000,CN23,5))</f>
        <v>Msin</v>
      </c>
      <c r="CQ23" s="13">
        <f ca="1">IF(CN23="","",INDEX(Travi!$A$1:$K$10000,CN23,6))</f>
        <v>-33.350999999999999</v>
      </c>
      <c r="CR23" s="13">
        <f ca="1">IF(CN23="","",INDEX(Travi!$A$1:$K$10000,CN23,7))</f>
        <v>-21.997</v>
      </c>
      <c r="CS23" s="13">
        <f ca="1">IF(CN23="","",INDEX(Travi!$A$1:$K$10000,CN23,8))</f>
        <v>151.58000000000001</v>
      </c>
      <c r="CT23" s="13">
        <f ca="1">IF(CN23="","",INDEX(Travi!$A$1:$K$10000,CN23,9))</f>
        <v>76.754000000000005</v>
      </c>
      <c r="CU23" s="13">
        <f ca="1">IF(CN23="","",INDEX(Travi!$A$1:$K$10000,CN23,10))</f>
        <v>9.1010000000000009</v>
      </c>
      <c r="CV23" s="13">
        <f ca="1">IF(CN23="","",INDEX(Travi!$A$1:$K$10000,CN23,11))</f>
        <v>13.39</v>
      </c>
      <c r="CW23" s="12"/>
      <c r="CX23" s="12"/>
      <c r="CY23" s="12"/>
      <c r="CZ23" s="12"/>
      <c r="DA23" s="13"/>
      <c r="DB23" s="13"/>
      <c r="DC23" s="13"/>
      <c r="DD23" s="13"/>
      <c r="DE23" s="35"/>
      <c r="DF23" s="12">
        <f t="shared" ca="1" si="13"/>
        <v>118</v>
      </c>
      <c r="DG23" s="12">
        <f ca="1">IF(DF23="","",INDEX(Travi!$A$1:$K$10000,DF23,4))</f>
        <v>1</v>
      </c>
      <c r="DH23" s="12" t="str">
        <f ca="1">IF(DF23="","",INDEX(Travi!$A$1:$K$10000,DF23,5))</f>
        <v>Msin</v>
      </c>
      <c r="DI23" s="13">
        <f ca="1">IF(DF23="","",INDEX(Travi!$A$1:$K$10000,DF23,6))</f>
        <v>-33.350999999999999</v>
      </c>
      <c r="DJ23" s="13">
        <f ca="1">IF(DF23="","",INDEX(Travi!$A$1:$K$10000,DF23,7))</f>
        <v>-21.997</v>
      </c>
      <c r="DK23" s="13">
        <f ca="1">IF(DF23="","",INDEX(Travi!$A$1:$K$10000,DF23,8))</f>
        <v>151.58000000000001</v>
      </c>
      <c r="DL23" s="13">
        <f ca="1">IF(DF23="","",INDEX(Travi!$A$1:$K$10000,DF23,9))</f>
        <v>76.754000000000005</v>
      </c>
      <c r="DM23" s="13">
        <f ca="1">IF(DF23="","",INDEX(Travi!$A$1:$K$10000,DF23,10))</f>
        <v>9.1010000000000009</v>
      </c>
      <c r="DN23" s="13">
        <f ca="1">IF(DF23="","",INDEX(Travi!$A$1:$K$10000,DF23,11))</f>
        <v>13.39</v>
      </c>
      <c r="DO23" s="12"/>
      <c r="DP23" s="12"/>
      <c r="DQ23" s="12"/>
      <c r="DR23" s="12"/>
      <c r="DS23" s="13"/>
      <c r="DT23" s="13"/>
      <c r="DU23" s="13"/>
      <c r="DV23" s="13"/>
    </row>
    <row r="24" spans="1:126">
      <c r="A24" s="11"/>
      <c r="B24" s="12">
        <f t="shared" ca="1" si="7"/>
        <v>19</v>
      </c>
      <c r="C24" s="12">
        <f ca="1">IF(B24="","",INDEX(Travi!$A$1:$K$10000,B24,4))</f>
        <v>1</v>
      </c>
      <c r="D24" s="12" t="str">
        <f ca="1">IF(B24="","",INDEX(Travi!$A$1:$K$10000,B24,5))</f>
        <v>Mdes</v>
      </c>
      <c r="E24" s="13">
        <f ca="1">IF(B24="","",INDEX(Travi!$A$1:$K$10000,B24,6))</f>
        <v>-22.212</v>
      </c>
      <c r="F24" s="13">
        <f ca="1">IF(B24="","",INDEX(Travi!$A$1:$K$10000,B24,7))</f>
        <v>-16.324999999999999</v>
      </c>
      <c r="G24" s="13">
        <f ca="1">IF(B24="","",INDEX(Travi!$A$1:$K$10000,B24,8))</f>
        <v>-168.155</v>
      </c>
      <c r="H24" s="13">
        <f ca="1">IF(B24="","",INDEX(Travi!$A$1:$K$10000,B24,9))</f>
        <v>-85.073999999999998</v>
      </c>
      <c r="I24" s="13">
        <f ca="1">IF(B24="","",INDEX(Travi!$A$1:$K$10000,B24,10))</f>
        <v>-10.092000000000001</v>
      </c>
      <c r="J24" s="13">
        <f ca="1">IF(B24="","",INDEX(Travi!$A$1:$K$10000,B24,11))</f>
        <v>-14.848000000000001</v>
      </c>
      <c r="K24" s="12"/>
      <c r="L24" s="12"/>
      <c r="M24" s="12"/>
      <c r="N24" s="12"/>
      <c r="O24" s="13"/>
      <c r="P24" s="13"/>
      <c r="Q24" s="13"/>
      <c r="R24" s="13"/>
      <c r="S24" s="35"/>
      <c r="T24" s="12">
        <f t="shared" ca="1" si="8"/>
        <v>39</v>
      </c>
      <c r="U24" s="12">
        <f ca="1">IF(T24="","",INDEX(Travi!$A$1:$K$10000,T24,4))</f>
        <v>1</v>
      </c>
      <c r="V24" s="12" t="str">
        <f ca="1">IF(T24="","",INDEX(Travi!$A$1:$K$10000,T24,5))</f>
        <v>Mdes</v>
      </c>
      <c r="W24" s="13">
        <f ca="1">IF(T24="","",INDEX(Travi!$A$1:$K$10000,T24,6))</f>
        <v>-28.605</v>
      </c>
      <c r="X24" s="13">
        <f ca="1">IF(T24="","",INDEX(Travi!$A$1:$K$10000,T24,7))</f>
        <v>-19.437000000000001</v>
      </c>
      <c r="Y24" s="13">
        <f ca="1">IF(T24="","",INDEX(Travi!$A$1:$K$10000,T24,8))</f>
        <v>-178.85300000000001</v>
      </c>
      <c r="Z24" s="13">
        <f ca="1">IF(T24="","",INDEX(Travi!$A$1:$K$10000,T24,9))</f>
        <v>-90.558999999999997</v>
      </c>
      <c r="AA24" s="13">
        <f ca="1">IF(T24="","",INDEX(Travi!$A$1:$K$10000,T24,10))</f>
        <v>-10.744999999999999</v>
      </c>
      <c r="AB24" s="13">
        <f ca="1">IF(T24="","",INDEX(Travi!$A$1:$K$10000,T24,11))</f>
        <v>-15.808</v>
      </c>
      <c r="AC24" s="12"/>
      <c r="AD24" s="12"/>
      <c r="AE24" s="12"/>
      <c r="AF24" s="12"/>
      <c r="AG24" s="13"/>
      <c r="AH24" s="13"/>
      <c r="AI24" s="13"/>
      <c r="AJ24" s="13"/>
      <c r="AK24" s="35"/>
      <c r="AL24" s="12">
        <f t="shared" ca="1" si="9"/>
        <v>59</v>
      </c>
      <c r="AM24" s="12">
        <f ca="1">IF(AL24="","",INDEX(Travi!$A$1:$K$10000,AL24,4))</f>
        <v>1</v>
      </c>
      <c r="AN24" s="12" t="str">
        <f ca="1">IF(AL24="","",INDEX(Travi!$A$1:$K$10000,AL24,5))</f>
        <v>Mdes</v>
      </c>
      <c r="AO24" s="13">
        <f ca="1">IF(AL24="","",INDEX(Travi!$A$1:$K$10000,AL24,6))</f>
        <v>-34.674999999999997</v>
      </c>
      <c r="AP24" s="13">
        <f ca="1">IF(AL24="","",INDEX(Travi!$A$1:$K$10000,AL24,7))</f>
        <v>-22.324000000000002</v>
      </c>
      <c r="AQ24" s="13">
        <f ca="1">IF(AL24="","",INDEX(Travi!$A$1:$K$10000,AL24,8))</f>
        <v>-79.043999999999997</v>
      </c>
      <c r="AR24" s="13">
        <f ca="1">IF(AL24="","",INDEX(Travi!$A$1:$K$10000,AL24,9))</f>
        <v>-40.229999999999997</v>
      </c>
      <c r="AS24" s="13">
        <f ca="1">IF(AL24="","",INDEX(Travi!$A$1:$K$10000,AL24,10))</f>
        <v>-4.774</v>
      </c>
      <c r="AT24" s="13">
        <f ca="1">IF(AL24="","",INDEX(Travi!$A$1:$K$10000,AL24,11))</f>
        <v>-7.024</v>
      </c>
      <c r="AU24" s="12"/>
      <c r="AV24" s="12"/>
      <c r="AW24" s="12"/>
      <c r="AX24" s="12"/>
      <c r="AY24" s="13"/>
      <c r="AZ24" s="13"/>
      <c r="BA24" s="13"/>
      <c r="BB24" s="13"/>
      <c r="BC24" s="35"/>
      <c r="BD24" s="12">
        <f t="shared" ca="1" si="10"/>
        <v>79</v>
      </c>
      <c r="BE24" s="12">
        <f ca="1">IF(BD24="","",INDEX(Travi!$A$1:$K$10000,BD24,4))</f>
        <v>1</v>
      </c>
      <c r="BF24" s="12" t="str">
        <f ca="1">IF(BD24="","",INDEX(Travi!$A$1:$K$10000,BD24,5))</f>
        <v>Mdes</v>
      </c>
      <c r="BG24" s="13">
        <f ca="1">IF(BD24="","",INDEX(Travi!$A$1:$K$10000,BD24,6))</f>
        <v>-29.050999999999998</v>
      </c>
      <c r="BH24" s="13">
        <f ca="1">IF(BD24="","",INDEX(Travi!$A$1:$K$10000,BD24,7))</f>
        <v>-19.135000000000002</v>
      </c>
      <c r="BI24" s="13">
        <f ca="1">IF(BD24="","",INDEX(Travi!$A$1:$K$10000,BD24,8))</f>
        <v>-151.50299999999999</v>
      </c>
      <c r="BJ24" s="13">
        <f ca="1">IF(BD24="","",INDEX(Travi!$A$1:$K$10000,BD24,9))</f>
        <v>-76.822999999999993</v>
      </c>
      <c r="BK24" s="13">
        <f ca="1">IF(BD24="","",INDEX(Travi!$A$1:$K$10000,BD24,10))</f>
        <v>-9.1189999999999998</v>
      </c>
      <c r="BL24" s="13">
        <f ca="1">IF(BD24="","",INDEX(Travi!$A$1:$K$10000,BD24,11))</f>
        <v>-13.416</v>
      </c>
      <c r="BM24" s="12"/>
      <c r="BN24" s="12"/>
      <c r="BO24" s="12"/>
      <c r="BP24" s="12"/>
      <c r="BQ24" s="13"/>
      <c r="BR24" s="13"/>
      <c r="BS24" s="13"/>
      <c r="BT24" s="13"/>
      <c r="BU24" s="35"/>
      <c r="BV24" s="12">
        <f t="shared" ca="1" si="11"/>
        <v>99</v>
      </c>
      <c r="BW24" s="12">
        <f ca="1">IF(BV24="","",INDEX(Travi!$A$1:$K$10000,BV24,4))</f>
        <v>1</v>
      </c>
      <c r="BX24" s="12" t="str">
        <f ca="1">IF(BV24="","",INDEX(Travi!$A$1:$K$10000,BV24,5))</f>
        <v>Mdes</v>
      </c>
      <c r="BY24" s="13">
        <f ca="1">IF(BV24="","",INDEX(Travi!$A$1:$K$10000,BV24,6))</f>
        <v>-51.11</v>
      </c>
      <c r="BZ24" s="13">
        <f ca="1">IF(BV24="","",INDEX(Travi!$A$1:$K$10000,BV24,7))</f>
        <v>-33.143000000000001</v>
      </c>
      <c r="CA24" s="13">
        <f ca="1">IF(BV24="","",INDEX(Travi!$A$1:$K$10000,BV24,8))</f>
        <v>-168.691</v>
      </c>
      <c r="CB24" s="13">
        <f ca="1">IF(BV24="","",INDEX(Travi!$A$1:$K$10000,BV24,9))</f>
        <v>-85.436999999999998</v>
      </c>
      <c r="CC24" s="13">
        <f ca="1">IF(BV24="","",INDEX(Travi!$A$1:$K$10000,BV24,10))</f>
        <v>-10.141999999999999</v>
      </c>
      <c r="CD24" s="13">
        <f ca="1">IF(BV24="","",INDEX(Travi!$A$1:$K$10000,BV24,11))</f>
        <v>-14.92</v>
      </c>
      <c r="CE24" s="12"/>
      <c r="CF24" s="12"/>
      <c r="CG24" s="12"/>
      <c r="CH24" s="12"/>
      <c r="CI24" s="13"/>
      <c r="CJ24" s="13"/>
      <c r="CK24" s="13"/>
      <c r="CL24" s="13"/>
      <c r="CM24" s="35"/>
      <c r="CN24" s="12">
        <f t="shared" ca="1" si="12"/>
        <v>119</v>
      </c>
      <c r="CO24" s="12">
        <f ca="1">IF(CN24="","",INDEX(Travi!$A$1:$K$10000,CN24,4))</f>
        <v>1</v>
      </c>
      <c r="CP24" s="12" t="str">
        <f ca="1">IF(CN24="","",INDEX(Travi!$A$1:$K$10000,CN24,5))</f>
        <v>Mdes</v>
      </c>
      <c r="CQ24" s="13">
        <f ca="1">IF(CN24="","",INDEX(Travi!$A$1:$K$10000,CN24,6))</f>
        <v>-27.271999999999998</v>
      </c>
      <c r="CR24" s="13">
        <f ca="1">IF(CN24="","",INDEX(Travi!$A$1:$K$10000,CN24,7))</f>
        <v>-17.366</v>
      </c>
      <c r="CS24" s="13">
        <f ca="1">IF(CN24="","",INDEX(Travi!$A$1:$K$10000,CN24,8))</f>
        <v>-114.43300000000001</v>
      </c>
      <c r="CT24" s="13">
        <f ca="1">IF(CN24="","",INDEX(Travi!$A$1:$K$10000,CN24,9))</f>
        <v>-58.054000000000002</v>
      </c>
      <c r="CU24" s="13">
        <f ca="1">IF(CN24="","",INDEX(Travi!$A$1:$K$10000,CN24,10))</f>
        <v>-6.883</v>
      </c>
      <c r="CV24" s="13">
        <f ca="1">IF(CN24="","",INDEX(Travi!$A$1:$K$10000,CN24,11))</f>
        <v>-10.125999999999999</v>
      </c>
      <c r="CW24" s="12"/>
      <c r="CX24" s="12"/>
      <c r="CY24" s="12"/>
      <c r="CZ24" s="12"/>
      <c r="DA24" s="13"/>
      <c r="DB24" s="13"/>
      <c r="DC24" s="13"/>
      <c r="DD24" s="13"/>
      <c r="DE24" s="35"/>
      <c r="DF24" s="12">
        <f t="shared" ca="1" si="13"/>
        <v>119</v>
      </c>
      <c r="DG24" s="12">
        <f ca="1">IF(DF24="","",INDEX(Travi!$A$1:$K$10000,DF24,4))</f>
        <v>1</v>
      </c>
      <c r="DH24" s="12" t="str">
        <f ca="1">IF(DF24="","",INDEX(Travi!$A$1:$K$10000,DF24,5))</f>
        <v>Mdes</v>
      </c>
      <c r="DI24" s="13">
        <f ca="1">IF(DF24="","",INDEX(Travi!$A$1:$K$10000,DF24,6))</f>
        <v>-27.271999999999998</v>
      </c>
      <c r="DJ24" s="13">
        <f ca="1">IF(DF24="","",INDEX(Travi!$A$1:$K$10000,DF24,7))</f>
        <v>-17.366</v>
      </c>
      <c r="DK24" s="13">
        <f ca="1">IF(DF24="","",INDEX(Travi!$A$1:$K$10000,DF24,8))</f>
        <v>-114.43300000000001</v>
      </c>
      <c r="DL24" s="13">
        <f ca="1">IF(DF24="","",INDEX(Travi!$A$1:$K$10000,DF24,9))</f>
        <v>-58.054000000000002</v>
      </c>
      <c r="DM24" s="13">
        <f ca="1">IF(DF24="","",INDEX(Travi!$A$1:$K$10000,DF24,10))</f>
        <v>-6.883</v>
      </c>
      <c r="DN24" s="13">
        <f ca="1">IF(DF24="","",INDEX(Travi!$A$1:$K$10000,DF24,11))</f>
        <v>-10.125999999999999</v>
      </c>
      <c r="DO24" s="12"/>
      <c r="DP24" s="12"/>
      <c r="DQ24" s="12"/>
      <c r="DR24" s="12"/>
      <c r="DS24" s="13"/>
      <c r="DT24" s="13"/>
      <c r="DU24" s="13"/>
      <c r="DV24" s="13"/>
    </row>
    <row r="25" spans="1:126">
      <c r="A25" s="11"/>
      <c r="B25" s="12">
        <f t="shared" ca="1" si="7"/>
        <v>20</v>
      </c>
      <c r="C25" s="12">
        <f ca="1">IF(B25="","",INDEX(Travi!$A$1:$K$10000,B25,4))</f>
        <v>1</v>
      </c>
      <c r="D25" s="12" t="str">
        <f ca="1">IF(B25="","",INDEX(Travi!$A$1:$K$10000,B25,5))</f>
        <v>Vsin</v>
      </c>
      <c r="E25" s="13">
        <f ca="1">IF(B25="","",INDEX(Travi!$A$1:$K$10000,B25,6))</f>
        <v>39.207000000000001</v>
      </c>
      <c r="F25" s="13">
        <f ca="1">IF(B25="","",INDEX(Travi!$A$1:$K$10000,B25,7))</f>
        <v>27.809000000000001</v>
      </c>
      <c r="G25" s="13">
        <f ca="1">IF(B25="","",INDEX(Travi!$A$1:$K$10000,B25,8))</f>
        <v>-82.12</v>
      </c>
      <c r="H25" s="13">
        <f ca="1">IF(B25="","",INDEX(Travi!$A$1:$K$10000,B25,9))</f>
        <v>-41.530999999999999</v>
      </c>
      <c r="I25" s="13">
        <f ca="1">IF(B25="","",INDEX(Travi!$A$1:$K$10000,B25,10))</f>
        <v>-4.9269999999999996</v>
      </c>
      <c r="J25" s="13">
        <f ca="1">IF(B25="","",INDEX(Travi!$A$1:$K$10000,B25,11))</f>
        <v>-7.2489999999999997</v>
      </c>
      <c r="K25" s="12"/>
      <c r="L25" s="12"/>
      <c r="M25" s="12"/>
      <c r="N25" s="12"/>
      <c r="O25" s="13"/>
      <c r="P25" s="13"/>
      <c r="Q25" s="13"/>
      <c r="R25" s="13"/>
      <c r="S25" s="35"/>
      <c r="T25" s="12">
        <f t="shared" ca="1" si="8"/>
        <v>40</v>
      </c>
      <c r="U25" s="12">
        <f ca="1">IF(T25="","",INDEX(Travi!$A$1:$K$10000,T25,4))</f>
        <v>1</v>
      </c>
      <c r="V25" s="12" t="str">
        <f ca="1">IF(T25="","",INDEX(Travi!$A$1:$K$10000,T25,5))</f>
        <v>Vsin</v>
      </c>
      <c r="W25" s="13">
        <f ca="1">IF(T25="","",INDEX(Travi!$A$1:$K$10000,T25,6))</f>
        <v>29.646000000000001</v>
      </c>
      <c r="X25" s="13">
        <f ca="1">IF(T25="","",INDEX(Travi!$A$1:$K$10000,T25,7))</f>
        <v>21.677</v>
      </c>
      <c r="Y25" s="13">
        <f ca="1">IF(T25="","",INDEX(Travi!$A$1:$K$10000,T25,8))</f>
        <v>-93.581999999999994</v>
      </c>
      <c r="Z25" s="13">
        <f ca="1">IF(T25="","",INDEX(Travi!$A$1:$K$10000,T25,9))</f>
        <v>-47.393000000000001</v>
      </c>
      <c r="AA25" s="13">
        <f ca="1">IF(T25="","",INDEX(Travi!$A$1:$K$10000,T25,10))</f>
        <v>-5.6230000000000002</v>
      </c>
      <c r="AB25" s="13">
        <f ca="1">IF(T25="","",INDEX(Travi!$A$1:$K$10000,T25,11))</f>
        <v>-8.2729999999999997</v>
      </c>
      <c r="AC25" s="12"/>
      <c r="AD25" s="12"/>
      <c r="AE25" s="12"/>
      <c r="AF25" s="12"/>
      <c r="AG25" s="13"/>
      <c r="AH25" s="13"/>
      <c r="AI25" s="13"/>
      <c r="AJ25" s="13"/>
      <c r="AK25" s="35"/>
      <c r="AL25" s="12">
        <f t="shared" ca="1" si="9"/>
        <v>60</v>
      </c>
      <c r="AM25" s="12">
        <f ca="1">IF(AL25="","",INDEX(Travi!$A$1:$K$10000,AL25,4))</f>
        <v>1</v>
      </c>
      <c r="AN25" s="12" t="str">
        <f ca="1">IF(AL25="","",INDEX(Travi!$A$1:$K$10000,AL25,5))</f>
        <v>Vsin</v>
      </c>
      <c r="AO25" s="13">
        <f ca="1">IF(AL25="","",INDEX(Travi!$A$1:$K$10000,AL25,6))</f>
        <v>61.09</v>
      </c>
      <c r="AP25" s="13">
        <f ca="1">IF(AL25="","",INDEX(Travi!$A$1:$K$10000,AL25,7))</f>
        <v>39.468000000000004</v>
      </c>
      <c r="AQ25" s="13">
        <f ca="1">IF(AL25="","",INDEX(Travi!$A$1:$K$10000,AL25,8))</f>
        <v>-71.772999999999996</v>
      </c>
      <c r="AR25" s="13">
        <f ca="1">IF(AL25="","",INDEX(Travi!$A$1:$K$10000,AL25,9))</f>
        <v>-36.451000000000001</v>
      </c>
      <c r="AS25" s="13">
        <f ca="1">IF(AL25="","",INDEX(Travi!$A$1:$K$10000,AL25,10))</f>
        <v>-4.327</v>
      </c>
      <c r="AT25" s="13">
        <f ca="1">IF(AL25="","",INDEX(Travi!$A$1:$K$10000,AL25,11))</f>
        <v>-6.3659999999999997</v>
      </c>
      <c r="AU25" s="12"/>
      <c r="AV25" s="12"/>
      <c r="AW25" s="12"/>
      <c r="AX25" s="12"/>
      <c r="AY25" s="13"/>
      <c r="AZ25" s="13"/>
      <c r="BA25" s="13"/>
      <c r="BB25" s="13"/>
      <c r="BC25" s="35"/>
      <c r="BD25" s="12">
        <f t="shared" ca="1" si="10"/>
        <v>80</v>
      </c>
      <c r="BE25" s="12">
        <f ca="1">IF(BD25="","",INDEX(Travi!$A$1:$K$10000,BD25,4))</f>
        <v>1</v>
      </c>
      <c r="BF25" s="12" t="str">
        <f ca="1">IF(BD25="","",INDEX(Travi!$A$1:$K$10000,BD25,5))</f>
        <v>Vsin</v>
      </c>
      <c r="BG25" s="13">
        <f ca="1">IF(BD25="","",INDEX(Travi!$A$1:$K$10000,BD25,6))</f>
        <v>56.604999999999997</v>
      </c>
      <c r="BH25" s="13">
        <f ca="1">IF(BD25="","",INDEX(Travi!$A$1:$K$10000,BD25,7))</f>
        <v>36.524000000000001</v>
      </c>
      <c r="BI25" s="13">
        <f ca="1">IF(BD25="","",INDEX(Travi!$A$1:$K$10000,BD25,8))</f>
        <v>-71.923000000000002</v>
      </c>
      <c r="BJ25" s="13">
        <f ca="1">IF(BD25="","",INDEX(Travi!$A$1:$K$10000,BD25,9))</f>
        <v>-36.508000000000003</v>
      </c>
      <c r="BK25" s="13">
        <f ca="1">IF(BD25="","",INDEX(Travi!$A$1:$K$10000,BD25,10))</f>
        <v>-4.3330000000000002</v>
      </c>
      <c r="BL25" s="13">
        <f ca="1">IF(BD25="","",INDEX(Travi!$A$1:$K$10000,BD25,11))</f>
        <v>-6.375</v>
      </c>
      <c r="BM25" s="12"/>
      <c r="BN25" s="12"/>
      <c r="BO25" s="12"/>
      <c r="BP25" s="12"/>
      <c r="BQ25" s="13"/>
      <c r="BR25" s="13"/>
      <c r="BS25" s="13"/>
      <c r="BT25" s="13"/>
      <c r="BU25" s="35"/>
      <c r="BV25" s="12">
        <f t="shared" ca="1" si="11"/>
        <v>100</v>
      </c>
      <c r="BW25" s="12">
        <f ca="1">IF(BV25="","",INDEX(Travi!$A$1:$K$10000,BV25,4))</f>
        <v>1</v>
      </c>
      <c r="BX25" s="12" t="str">
        <f ca="1">IF(BV25="","",INDEX(Travi!$A$1:$K$10000,BV25,5))</f>
        <v>Vsin</v>
      </c>
      <c r="BY25" s="13">
        <f ca="1">IF(BV25="","",INDEX(Travi!$A$1:$K$10000,BV25,6))</f>
        <v>71.418999999999997</v>
      </c>
      <c r="BZ25" s="13">
        <f ca="1">IF(BV25="","",INDEX(Travi!$A$1:$K$10000,BV25,7))</f>
        <v>46.326000000000001</v>
      </c>
      <c r="CA25" s="13">
        <f ca="1">IF(BV25="","",INDEX(Travi!$A$1:$K$10000,BV25,8))</f>
        <v>-80.349999999999994</v>
      </c>
      <c r="CB25" s="13">
        <f ca="1">IF(BV25="","",INDEX(Travi!$A$1:$K$10000,BV25,9))</f>
        <v>-40.692</v>
      </c>
      <c r="CC25" s="13">
        <f ca="1">IF(BV25="","",INDEX(Travi!$A$1:$K$10000,BV25,10))</f>
        <v>-4.83</v>
      </c>
      <c r="CD25" s="13">
        <f ca="1">IF(BV25="","",INDEX(Travi!$A$1:$K$10000,BV25,11))</f>
        <v>-7.1059999999999999</v>
      </c>
      <c r="CE25" s="12"/>
      <c r="CF25" s="12"/>
      <c r="CG25" s="12"/>
      <c r="CH25" s="12"/>
      <c r="CI25" s="13"/>
      <c r="CJ25" s="13"/>
      <c r="CK25" s="13"/>
      <c r="CL25" s="13"/>
      <c r="CM25" s="35"/>
      <c r="CN25" s="12">
        <f t="shared" ca="1" si="12"/>
        <v>120</v>
      </c>
      <c r="CO25" s="12">
        <f ca="1">IF(CN25="","",INDEX(Travi!$A$1:$K$10000,CN25,4))</f>
        <v>1</v>
      </c>
      <c r="CP25" s="12" t="str">
        <f ca="1">IF(CN25="","",INDEX(Travi!$A$1:$K$10000,CN25,5))</f>
        <v>Vsin</v>
      </c>
      <c r="CQ25" s="13">
        <f ca="1">IF(CN25="","",INDEX(Travi!$A$1:$K$10000,CN25,6))</f>
        <v>63.752000000000002</v>
      </c>
      <c r="CR25" s="13">
        <f ca="1">IF(CN25="","",INDEX(Travi!$A$1:$K$10000,CN25,7))</f>
        <v>41.533999999999999</v>
      </c>
      <c r="CS25" s="13">
        <f ca="1">IF(CN25="","",INDEX(Travi!$A$1:$K$10000,CN25,8))</f>
        <v>-73.891999999999996</v>
      </c>
      <c r="CT25" s="13">
        <f ca="1">IF(CN25="","",INDEX(Travi!$A$1:$K$10000,CN25,9))</f>
        <v>-37.447000000000003</v>
      </c>
      <c r="CU25" s="13">
        <f ca="1">IF(CN25="","",INDEX(Travi!$A$1:$K$10000,CN25,10))</f>
        <v>-4.4400000000000004</v>
      </c>
      <c r="CV25" s="13">
        <f ca="1">IF(CN25="","",INDEX(Travi!$A$1:$K$10000,CN25,11))</f>
        <v>-6.532</v>
      </c>
      <c r="CW25" s="12"/>
      <c r="CX25" s="12"/>
      <c r="CY25" s="12"/>
      <c r="CZ25" s="12"/>
      <c r="DA25" s="13"/>
      <c r="DB25" s="13"/>
      <c r="DC25" s="13"/>
      <c r="DD25" s="13"/>
      <c r="DE25" s="35"/>
      <c r="DF25" s="12">
        <f t="shared" ca="1" si="13"/>
        <v>120</v>
      </c>
      <c r="DG25" s="12">
        <f ca="1">IF(DF25="","",INDEX(Travi!$A$1:$K$10000,DF25,4))</f>
        <v>1</v>
      </c>
      <c r="DH25" s="12" t="str">
        <f ca="1">IF(DF25="","",INDEX(Travi!$A$1:$K$10000,DF25,5))</f>
        <v>Vsin</v>
      </c>
      <c r="DI25" s="13">
        <f ca="1">IF(DF25="","",INDEX(Travi!$A$1:$K$10000,DF25,6))</f>
        <v>63.752000000000002</v>
      </c>
      <c r="DJ25" s="13">
        <f ca="1">IF(DF25="","",INDEX(Travi!$A$1:$K$10000,DF25,7))</f>
        <v>41.533999999999999</v>
      </c>
      <c r="DK25" s="13">
        <f ca="1">IF(DF25="","",INDEX(Travi!$A$1:$K$10000,DF25,8))</f>
        <v>-73.891999999999996</v>
      </c>
      <c r="DL25" s="13">
        <f ca="1">IF(DF25="","",INDEX(Travi!$A$1:$K$10000,DF25,9))</f>
        <v>-37.447000000000003</v>
      </c>
      <c r="DM25" s="13">
        <f ca="1">IF(DF25="","",INDEX(Travi!$A$1:$K$10000,DF25,10))</f>
        <v>-4.4400000000000004</v>
      </c>
      <c r="DN25" s="13">
        <f ca="1">IF(DF25="","",INDEX(Travi!$A$1:$K$10000,DF25,11))</f>
        <v>-6.532</v>
      </c>
      <c r="DO25" s="12"/>
      <c r="DP25" s="12"/>
      <c r="DQ25" s="12"/>
      <c r="DR25" s="12"/>
      <c r="DS25" s="13"/>
      <c r="DT25" s="13"/>
      <c r="DU25" s="13"/>
      <c r="DV25" s="13"/>
    </row>
    <row r="26" spans="1:126">
      <c r="A26" s="11"/>
      <c r="B26" s="12">
        <f t="shared" ca="1" si="7"/>
        <v>21</v>
      </c>
      <c r="C26" s="12">
        <f ca="1">IF(B26="","",INDEX(Travi!$A$1:$K$10000,B26,4))</f>
        <v>1</v>
      </c>
      <c r="D26" s="12" t="str">
        <f ca="1">IF(B26="","",INDEX(Travi!$A$1:$K$10000,B26,5))</f>
        <v>Vdes</v>
      </c>
      <c r="E26" s="13">
        <f ca="1">IF(B26="","",INDEX(Travi!$A$1:$K$10000,B26,6))</f>
        <v>-35.957000000000001</v>
      </c>
      <c r="F26" s="13">
        <f ca="1">IF(B26="","",INDEX(Travi!$A$1:$K$10000,B26,7))</f>
        <v>-25.940999999999999</v>
      </c>
      <c r="G26" s="13">
        <f ca="1">IF(B26="","",INDEX(Travi!$A$1:$K$10000,B26,8))</f>
        <v>-82.12</v>
      </c>
      <c r="H26" s="13">
        <f ca="1">IF(B26="","",INDEX(Travi!$A$1:$K$10000,B26,9))</f>
        <v>-41.530999999999999</v>
      </c>
      <c r="I26" s="13">
        <f ca="1">IF(B26="","",INDEX(Travi!$A$1:$K$10000,B26,10))</f>
        <v>-4.9269999999999996</v>
      </c>
      <c r="J26" s="13">
        <f ca="1">IF(B26="","",INDEX(Travi!$A$1:$K$10000,B26,11))</f>
        <v>-7.2489999999999997</v>
      </c>
      <c r="K26" s="12"/>
      <c r="L26" s="12"/>
      <c r="M26" s="12"/>
      <c r="N26" s="12"/>
      <c r="O26" s="13"/>
      <c r="P26" s="13"/>
      <c r="Q26" s="13"/>
      <c r="R26" s="13"/>
      <c r="S26" s="35"/>
      <c r="T26" s="12">
        <f t="shared" ca="1" si="8"/>
        <v>41</v>
      </c>
      <c r="U26" s="12">
        <f ca="1">IF(T26="","",INDEX(Travi!$A$1:$K$10000,T26,4))</f>
        <v>1</v>
      </c>
      <c r="V26" s="12" t="str">
        <f ca="1">IF(T26="","",INDEX(Travi!$A$1:$K$10000,T26,5))</f>
        <v>Vdes</v>
      </c>
      <c r="W26" s="13">
        <f ca="1">IF(T26="","",INDEX(Travi!$A$1:$K$10000,T26,6))</f>
        <v>-36.777999999999999</v>
      </c>
      <c r="X26" s="13">
        <f ca="1">IF(T26="","",INDEX(Travi!$A$1:$K$10000,T26,7))</f>
        <v>-25.823</v>
      </c>
      <c r="Y26" s="13">
        <f ca="1">IF(T26="","",INDEX(Travi!$A$1:$K$10000,T26,8))</f>
        <v>-93.581999999999994</v>
      </c>
      <c r="Z26" s="13">
        <f ca="1">IF(T26="","",INDEX(Travi!$A$1:$K$10000,T26,9))</f>
        <v>-47.393000000000001</v>
      </c>
      <c r="AA26" s="13">
        <f ca="1">IF(T26="","",INDEX(Travi!$A$1:$K$10000,T26,10))</f>
        <v>-5.6230000000000002</v>
      </c>
      <c r="AB26" s="13">
        <f ca="1">IF(T26="","",INDEX(Travi!$A$1:$K$10000,T26,11))</f>
        <v>-8.2729999999999997</v>
      </c>
      <c r="AC26" s="12"/>
      <c r="AD26" s="12"/>
      <c r="AE26" s="12"/>
      <c r="AF26" s="12"/>
      <c r="AG26" s="13"/>
      <c r="AH26" s="13"/>
      <c r="AI26" s="13"/>
      <c r="AJ26" s="13"/>
      <c r="AK26" s="35"/>
      <c r="AL26" s="12">
        <f t="shared" ca="1" si="9"/>
        <v>61</v>
      </c>
      <c r="AM26" s="12">
        <f ca="1">IF(AL26="","",INDEX(Travi!$A$1:$K$10000,AL26,4))</f>
        <v>1</v>
      </c>
      <c r="AN26" s="12" t="str">
        <f ca="1">IF(AL26="","",INDEX(Travi!$A$1:$K$10000,AL26,5))</f>
        <v>Vdes</v>
      </c>
      <c r="AO26" s="13">
        <f ca="1">IF(AL26="","",INDEX(Travi!$A$1:$K$10000,AL26,6))</f>
        <v>-64.349999999999994</v>
      </c>
      <c r="AP26" s="13">
        <f ca="1">IF(AL26="","",INDEX(Travi!$A$1:$K$10000,AL26,7))</f>
        <v>-41.427999999999997</v>
      </c>
      <c r="AQ26" s="13">
        <f ca="1">IF(AL26="","",INDEX(Travi!$A$1:$K$10000,AL26,8))</f>
        <v>-71.772999999999996</v>
      </c>
      <c r="AR26" s="13">
        <f ca="1">IF(AL26="","",INDEX(Travi!$A$1:$K$10000,AL26,9))</f>
        <v>-36.451000000000001</v>
      </c>
      <c r="AS26" s="13">
        <f ca="1">IF(AL26="","",INDEX(Travi!$A$1:$K$10000,AL26,10))</f>
        <v>-4.327</v>
      </c>
      <c r="AT26" s="13">
        <f ca="1">IF(AL26="","",INDEX(Travi!$A$1:$K$10000,AL26,11))</f>
        <v>-6.3659999999999997</v>
      </c>
      <c r="AU26" s="12"/>
      <c r="AV26" s="12"/>
      <c r="AW26" s="12"/>
      <c r="AX26" s="12"/>
      <c r="AY26" s="13"/>
      <c r="AZ26" s="13"/>
      <c r="BA26" s="13"/>
      <c r="BB26" s="13"/>
      <c r="BC26" s="35"/>
      <c r="BD26" s="12">
        <f t="shared" ca="1" si="10"/>
        <v>81</v>
      </c>
      <c r="BE26" s="12">
        <f ca="1">IF(BD26="","",INDEX(Travi!$A$1:$K$10000,BD26,4))</f>
        <v>1</v>
      </c>
      <c r="BF26" s="12" t="str">
        <f ca="1">IF(BD26="","",INDEX(Travi!$A$1:$K$10000,BD26,5))</f>
        <v>Vdes</v>
      </c>
      <c r="BG26" s="13">
        <f ca="1">IF(BD26="","",INDEX(Travi!$A$1:$K$10000,BD26,6))</f>
        <v>-53.731000000000002</v>
      </c>
      <c r="BH26" s="13">
        <f ca="1">IF(BD26="","",INDEX(Travi!$A$1:$K$10000,BD26,7))</f>
        <v>-35.027999999999999</v>
      </c>
      <c r="BI26" s="13">
        <f ca="1">IF(BD26="","",INDEX(Travi!$A$1:$K$10000,BD26,8))</f>
        <v>-71.923000000000002</v>
      </c>
      <c r="BJ26" s="13">
        <f ca="1">IF(BD26="","",INDEX(Travi!$A$1:$K$10000,BD26,9))</f>
        <v>-36.508000000000003</v>
      </c>
      <c r="BK26" s="13">
        <f ca="1">IF(BD26="","",INDEX(Travi!$A$1:$K$10000,BD26,10))</f>
        <v>-4.3330000000000002</v>
      </c>
      <c r="BL26" s="13">
        <f ca="1">IF(BD26="","",INDEX(Travi!$A$1:$K$10000,BD26,11))</f>
        <v>-6.375</v>
      </c>
      <c r="BM26" s="12"/>
      <c r="BN26" s="12"/>
      <c r="BO26" s="12"/>
      <c r="BP26" s="12"/>
      <c r="BQ26" s="13"/>
      <c r="BR26" s="13"/>
      <c r="BS26" s="13"/>
      <c r="BT26" s="13"/>
      <c r="BU26" s="35"/>
      <c r="BV26" s="12">
        <f t="shared" ca="1" si="11"/>
        <v>101</v>
      </c>
      <c r="BW26" s="12">
        <f ca="1">IF(BV26="","",INDEX(Travi!$A$1:$K$10000,BV26,4))</f>
        <v>1</v>
      </c>
      <c r="BX26" s="12" t="str">
        <f ca="1">IF(BV26="","",INDEX(Travi!$A$1:$K$10000,BV26,5))</f>
        <v>Vdes</v>
      </c>
      <c r="BY26" s="13">
        <f ca="1">IF(BV26="","",INDEX(Travi!$A$1:$K$10000,BV26,6))</f>
        <v>-73.397000000000006</v>
      </c>
      <c r="BZ26" s="13">
        <f ca="1">IF(BV26="","",INDEX(Travi!$A$1:$K$10000,BV26,7))</f>
        <v>-47.585999999999999</v>
      </c>
      <c r="CA26" s="13">
        <f ca="1">IF(BV26="","",INDEX(Travi!$A$1:$K$10000,BV26,8))</f>
        <v>-80.349999999999994</v>
      </c>
      <c r="CB26" s="13">
        <f ca="1">IF(BV26="","",INDEX(Travi!$A$1:$K$10000,BV26,9))</f>
        <v>-40.692</v>
      </c>
      <c r="CC26" s="13">
        <f ca="1">IF(BV26="","",INDEX(Travi!$A$1:$K$10000,BV26,10))</f>
        <v>-4.83</v>
      </c>
      <c r="CD26" s="13">
        <f ca="1">IF(BV26="","",INDEX(Travi!$A$1:$K$10000,BV26,11))</f>
        <v>-7.1059999999999999</v>
      </c>
      <c r="CE26" s="12"/>
      <c r="CF26" s="12"/>
      <c r="CG26" s="12"/>
      <c r="CH26" s="12"/>
      <c r="CI26" s="13"/>
      <c r="CJ26" s="13"/>
      <c r="CK26" s="13"/>
      <c r="CL26" s="13"/>
      <c r="CM26" s="35"/>
      <c r="CN26" s="12">
        <f t="shared" ca="1" si="12"/>
        <v>121</v>
      </c>
      <c r="CO26" s="12">
        <f ca="1">IF(CN26="","",INDEX(Travi!$A$1:$K$10000,CN26,4))</f>
        <v>1</v>
      </c>
      <c r="CP26" s="12" t="str">
        <f ca="1">IF(CN26="","",INDEX(Travi!$A$1:$K$10000,CN26,5))</f>
        <v>Vdes</v>
      </c>
      <c r="CQ26" s="13">
        <f ca="1">IF(CN26="","",INDEX(Travi!$A$1:$K$10000,CN26,6))</f>
        <v>-60.375999999999998</v>
      </c>
      <c r="CR26" s="13">
        <f ca="1">IF(CN26="","",INDEX(Travi!$A$1:$K$10000,CN26,7))</f>
        <v>-38.962000000000003</v>
      </c>
      <c r="CS26" s="13">
        <f ca="1">IF(CN26="","",INDEX(Travi!$A$1:$K$10000,CN26,8))</f>
        <v>-73.891999999999996</v>
      </c>
      <c r="CT26" s="13">
        <f ca="1">IF(CN26="","",INDEX(Travi!$A$1:$K$10000,CN26,9))</f>
        <v>-37.447000000000003</v>
      </c>
      <c r="CU26" s="13">
        <f ca="1">IF(CN26="","",INDEX(Travi!$A$1:$K$10000,CN26,10))</f>
        <v>-4.4400000000000004</v>
      </c>
      <c r="CV26" s="13">
        <f ca="1">IF(CN26="","",INDEX(Travi!$A$1:$K$10000,CN26,11))</f>
        <v>-6.532</v>
      </c>
      <c r="CW26" s="12"/>
      <c r="CX26" s="12"/>
      <c r="CY26" s="12"/>
      <c r="CZ26" s="12"/>
      <c r="DA26" s="13"/>
      <c r="DB26" s="13"/>
      <c r="DC26" s="13"/>
      <c r="DD26" s="13"/>
      <c r="DE26" s="35"/>
      <c r="DF26" s="12">
        <f t="shared" ca="1" si="13"/>
        <v>121</v>
      </c>
      <c r="DG26" s="12">
        <f ca="1">IF(DF26="","",INDEX(Travi!$A$1:$K$10000,DF26,4))</f>
        <v>1</v>
      </c>
      <c r="DH26" s="12" t="str">
        <f ca="1">IF(DF26="","",INDEX(Travi!$A$1:$K$10000,DF26,5))</f>
        <v>Vdes</v>
      </c>
      <c r="DI26" s="13">
        <f ca="1">IF(DF26="","",INDEX(Travi!$A$1:$K$10000,DF26,6))</f>
        <v>-60.375999999999998</v>
      </c>
      <c r="DJ26" s="13">
        <f ca="1">IF(DF26="","",INDEX(Travi!$A$1:$K$10000,DF26,7))</f>
        <v>-38.962000000000003</v>
      </c>
      <c r="DK26" s="13">
        <f ca="1">IF(DF26="","",INDEX(Travi!$A$1:$K$10000,DF26,8))</f>
        <v>-73.891999999999996</v>
      </c>
      <c r="DL26" s="13">
        <f ca="1">IF(DF26="","",INDEX(Travi!$A$1:$K$10000,DF26,9))</f>
        <v>-37.447000000000003</v>
      </c>
      <c r="DM26" s="13">
        <f ca="1">IF(DF26="","",INDEX(Travi!$A$1:$K$10000,DF26,10))</f>
        <v>-4.4400000000000004</v>
      </c>
      <c r="DN26" s="13">
        <f ca="1">IF(DF26="","",INDEX(Travi!$A$1:$K$10000,DF26,11))</f>
        <v>-6.532</v>
      </c>
      <c r="DO26" s="12"/>
      <c r="DP26" s="12"/>
      <c r="DQ26" s="12"/>
      <c r="DR26" s="12"/>
      <c r="DS26" s="13"/>
      <c r="DT26" s="13"/>
      <c r="DU26" s="13"/>
      <c r="DV26" s="13"/>
    </row>
    <row r="27" spans="1:126">
      <c r="A27" s="11"/>
      <c r="B27" s="12" t="str">
        <f t="shared" ca="1" si="7"/>
        <v/>
      </c>
      <c r="C27" s="12" t="str">
        <f ca="1">IF(B27="","",INDEX(Travi!$A$1:$K$10000,B27,4))</f>
        <v/>
      </c>
      <c r="D27" s="12" t="str">
        <f ca="1">IF(B27="","",INDEX(Travi!$A$1:$K$10000,B27,5))</f>
        <v/>
      </c>
      <c r="E27" s="12" t="str">
        <f ca="1">IF(B27="","",INDEX(Travi!$A$1:$K$10000,B27,6))</f>
        <v/>
      </c>
      <c r="F27" s="12" t="str">
        <f ca="1">IF(B27="","",INDEX(Travi!$A$1:$K$10000,B27,7))</f>
        <v/>
      </c>
      <c r="G27" s="12" t="str">
        <f ca="1">IF(B27="","",INDEX(Travi!$A$1:$K$10000,B27,8))</f>
        <v/>
      </c>
      <c r="H27" s="12" t="str">
        <f ca="1">IF(B27="","",INDEX(Travi!$A$1:$K$10000,B27,9))</f>
        <v/>
      </c>
      <c r="I27" s="12" t="str">
        <f ca="1">IF(B27="","",INDEX(Travi!$A$1:$K$10000,B27,10))</f>
        <v/>
      </c>
      <c r="J27" s="12" t="str">
        <f ca="1">IF(B27="","",INDEX(Travi!$A$1:$K$10000,B27,11))</f>
        <v/>
      </c>
      <c r="K27" s="12"/>
      <c r="L27" s="12"/>
      <c r="M27" s="12"/>
      <c r="N27" s="12"/>
      <c r="O27" s="13"/>
      <c r="P27" s="13"/>
      <c r="Q27" s="13"/>
      <c r="R27" s="13"/>
      <c r="S27" s="35"/>
      <c r="T27" s="12" t="str">
        <f t="shared" ca="1" si="8"/>
        <v/>
      </c>
      <c r="U27" s="12" t="str">
        <f ca="1">IF(T27="","",INDEX(Travi!$A$1:$K$10000,T27,4))</f>
        <v/>
      </c>
      <c r="V27" s="12" t="str">
        <f ca="1">IF(T27="","",INDEX(Travi!$A$1:$K$10000,T27,5))</f>
        <v/>
      </c>
      <c r="W27" s="12" t="str">
        <f ca="1">IF(T27="","",INDEX(Travi!$A$1:$K$10000,T27,6))</f>
        <v/>
      </c>
      <c r="X27" s="12" t="str">
        <f ca="1">IF(T27="","",INDEX(Travi!$A$1:$K$10000,T27,7))</f>
        <v/>
      </c>
      <c r="Y27" s="12" t="str">
        <f ca="1">IF(T27="","",INDEX(Travi!$A$1:$K$10000,T27,8))</f>
        <v/>
      </c>
      <c r="Z27" s="12" t="str">
        <f ca="1">IF(T27="","",INDEX(Travi!$A$1:$K$10000,T27,9))</f>
        <v/>
      </c>
      <c r="AA27" s="12" t="str">
        <f ca="1">IF(T27="","",INDEX(Travi!$A$1:$K$10000,T27,10))</f>
        <v/>
      </c>
      <c r="AB27" s="12" t="str">
        <f ca="1">IF(T27="","",INDEX(Travi!$A$1:$K$10000,T27,11))</f>
        <v/>
      </c>
      <c r="AC27" s="12"/>
      <c r="AD27" s="12"/>
      <c r="AE27" s="12"/>
      <c r="AF27" s="12"/>
      <c r="AG27" s="13"/>
      <c r="AH27" s="13"/>
      <c r="AI27" s="13"/>
      <c r="AJ27" s="13"/>
      <c r="AK27" s="35"/>
      <c r="AL27" s="12" t="str">
        <f t="shared" ca="1" si="9"/>
        <v/>
      </c>
      <c r="AM27" s="12" t="str">
        <f ca="1">IF(AL27="","",INDEX(Travi!$A$1:$K$10000,AL27,4))</f>
        <v/>
      </c>
      <c r="AN27" s="12" t="str">
        <f ca="1">IF(AL27="","",INDEX(Travi!$A$1:$K$10000,AL27,5))</f>
        <v/>
      </c>
      <c r="AO27" s="12" t="str">
        <f ca="1">IF(AL27="","",INDEX(Travi!$A$1:$K$10000,AL27,6))</f>
        <v/>
      </c>
      <c r="AP27" s="12" t="str">
        <f ca="1">IF(AL27="","",INDEX(Travi!$A$1:$K$10000,AL27,7))</f>
        <v/>
      </c>
      <c r="AQ27" s="12" t="str">
        <f ca="1">IF(AL27="","",INDEX(Travi!$A$1:$K$10000,AL27,8))</f>
        <v/>
      </c>
      <c r="AR27" s="12" t="str">
        <f ca="1">IF(AL27="","",INDEX(Travi!$A$1:$K$10000,AL27,9))</f>
        <v/>
      </c>
      <c r="AS27" s="12" t="str">
        <f ca="1">IF(AL27="","",INDEX(Travi!$A$1:$K$10000,AL27,10))</f>
        <v/>
      </c>
      <c r="AT27" s="12" t="str">
        <f ca="1">IF(AL27="","",INDEX(Travi!$A$1:$K$10000,AL27,11))</f>
        <v/>
      </c>
      <c r="AU27" s="12"/>
      <c r="AV27" s="12"/>
      <c r="AW27" s="12"/>
      <c r="AX27" s="12"/>
      <c r="AY27" s="13"/>
      <c r="AZ27" s="13"/>
      <c r="BA27" s="13"/>
      <c r="BB27" s="13"/>
      <c r="BC27" s="35"/>
      <c r="BD27" s="12" t="str">
        <f t="shared" ca="1" si="10"/>
        <v/>
      </c>
      <c r="BE27" s="12" t="str">
        <f ca="1">IF(BD27="","",INDEX(Travi!$A$1:$K$10000,BD27,4))</f>
        <v/>
      </c>
      <c r="BF27" s="12" t="str">
        <f ca="1">IF(BD27="","",INDEX(Travi!$A$1:$K$10000,BD27,5))</f>
        <v/>
      </c>
      <c r="BG27" s="12" t="str">
        <f ca="1">IF(BD27="","",INDEX(Travi!$A$1:$K$10000,BD27,6))</f>
        <v/>
      </c>
      <c r="BH27" s="12" t="str">
        <f ca="1">IF(BD27="","",INDEX(Travi!$A$1:$K$10000,BD27,7))</f>
        <v/>
      </c>
      <c r="BI27" s="12" t="str">
        <f ca="1">IF(BD27="","",INDEX(Travi!$A$1:$K$10000,BD27,8))</f>
        <v/>
      </c>
      <c r="BJ27" s="12" t="str">
        <f ca="1">IF(BD27="","",INDEX(Travi!$A$1:$K$10000,BD27,9))</f>
        <v/>
      </c>
      <c r="BK27" s="12" t="str">
        <f ca="1">IF(BD27="","",INDEX(Travi!$A$1:$K$10000,BD27,10))</f>
        <v/>
      </c>
      <c r="BL27" s="12" t="str">
        <f ca="1">IF(BD27="","",INDEX(Travi!$A$1:$K$10000,BD27,11))</f>
        <v/>
      </c>
      <c r="BM27" s="12"/>
      <c r="BN27" s="12"/>
      <c r="BO27" s="12"/>
      <c r="BP27" s="12"/>
      <c r="BQ27" s="13"/>
      <c r="BR27" s="13"/>
      <c r="BS27" s="13"/>
      <c r="BT27" s="13"/>
      <c r="BU27" s="35"/>
      <c r="BV27" s="12" t="str">
        <f t="shared" ca="1" si="11"/>
        <v/>
      </c>
      <c r="BW27" s="12" t="str">
        <f ca="1">IF(BV27="","",INDEX(Travi!$A$1:$K$10000,BV27,4))</f>
        <v/>
      </c>
      <c r="BX27" s="12" t="str">
        <f ca="1">IF(BV27="","",INDEX(Travi!$A$1:$K$10000,BV27,5))</f>
        <v/>
      </c>
      <c r="BY27" s="12" t="str">
        <f ca="1">IF(BV27="","",INDEX(Travi!$A$1:$K$10000,BV27,6))</f>
        <v/>
      </c>
      <c r="BZ27" s="12" t="str">
        <f ca="1">IF(BV27="","",INDEX(Travi!$A$1:$K$10000,BV27,7))</f>
        <v/>
      </c>
      <c r="CA27" s="12" t="str">
        <f ca="1">IF(BV27="","",INDEX(Travi!$A$1:$K$10000,BV27,8))</f>
        <v/>
      </c>
      <c r="CB27" s="12" t="str">
        <f ca="1">IF(BV27="","",INDEX(Travi!$A$1:$K$10000,BV27,9))</f>
        <v/>
      </c>
      <c r="CC27" s="12" t="str">
        <f ca="1">IF(BV27="","",INDEX(Travi!$A$1:$K$10000,BV27,10))</f>
        <v/>
      </c>
      <c r="CD27" s="12" t="str">
        <f ca="1">IF(BV27="","",INDEX(Travi!$A$1:$K$10000,BV27,11))</f>
        <v/>
      </c>
      <c r="CE27" s="12"/>
      <c r="CF27" s="12"/>
      <c r="CG27" s="12"/>
      <c r="CH27" s="12"/>
      <c r="CI27" s="13"/>
      <c r="CJ27" s="13"/>
      <c r="CK27" s="13"/>
      <c r="CL27" s="13"/>
      <c r="CM27" s="35"/>
      <c r="CN27" s="12" t="str">
        <f t="shared" ca="1" si="12"/>
        <v/>
      </c>
      <c r="CO27" s="12" t="str">
        <f ca="1">IF(CN27="","",INDEX(Travi!$A$1:$K$10000,CN27,4))</f>
        <v/>
      </c>
      <c r="CP27" s="12" t="str">
        <f ca="1">IF(CN27="","",INDEX(Travi!$A$1:$K$10000,CN27,5))</f>
        <v/>
      </c>
      <c r="CQ27" s="12" t="str">
        <f ca="1">IF(CN27="","",INDEX(Travi!$A$1:$K$10000,CN27,6))</f>
        <v/>
      </c>
      <c r="CR27" s="12" t="str">
        <f ca="1">IF(CN27="","",INDEX(Travi!$A$1:$K$10000,CN27,7))</f>
        <v/>
      </c>
      <c r="CS27" s="12" t="str">
        <f ca="1">IF(CN27="","",INDEX(Travi!$A$1:$K$10000,CN27,8))</f>
        <v/>
      </c>
      <c r="CT27" s="12" t="str">
        <f ca="1">IF(CN27="","",INDEX(Travi!$A$1:$K$10000,CN27,9))</f>
        <v/>
      </c>
      <c r="CU27" s="12" t="str">
        <f ca="1">IF(CN27="","",INDEX(Travi!$A$1:$K$10000,CN27,10))</f>
        <v/>
      </c>
      <c r="CV27" s="12" t="str">
        <f ca="1">IF(CN27="","",INDEX(Travi!$A$1:$K$10000,CN27,11))</f>
        <v/>
      </c>
      <c r="CW27" s="12"/>
      <c r="CX27" s="12"/>
      <c r="CY27" s="12"/>
      <c r="CZ27" s="12"/>
      <c r="DA27" s="13"/>
      <c r="DB27" s="13"/>
      <c r="DC27" s="13"/>
      <c r="DD27" s="13"/>
      <c r="DE27" s="35"/>
      <c r="DF27" s="12" t="str">
        <f t="shared" ca="1" si="13"/>
        <v/>
      </c>
      <c r="DG27" s="12" t="str">
        <f ca="1">IF(DF27="","",INDEX(Travi!$A$1:$K$10000,DF27,4))</f>
        <v/>
      </c>
      <c r="DH27" s="12" t="str">
        <f ca="1">IF(DF27="","",INDEX(Travi!$A$1:$K$10000,DF27,5))</f>
        <v/>
      </c>
      <c r="DI27" s="12" t="str">
        <f ca="1">IF(DF27="","",INDEX(Travi!$A$1:$K$10000,DF27,6))</f>
        <v/>
      </c>
      <c r="DJ27" s="12" t="str">
        <f ca="1">IF(DF27="","",INDEX(Travi!$A$1:$K$10000,DF27,7))</f>
        <v/>
      </c>
      <c r="DK27" s="12" t="str">
        <f ca="1">IF(DF27="","",INDEX(Travi!$A$1:$K$10000,DF27,8))</f>
        <v/>
      </c>
      <c r="DL27" s="12" t="str">
        <f ca="1">IF(DF27="","",INDEX(Travi!$A$1:$K$10000,DF27,9))</f>
        <v/>
      </c>
      <c r="DM27" s="12" t="str">
        <f ca="1">IF(DF27="","",INDEX(Travi!$A$1:$K$10000,DF27,10))</f>
        <v/>
      </c>
      <c r="DN27" s="12" t="str">
        <f ca="1">IF(DF27="","",INDEX(Travi!$A$1:$K$10000,DF27,11))</f>
        <v/>
      </c>
      <c r="DO27" s="12"/>
      <c r="DP27" s="12"/>
      <c r="DQ27" s="12"/>
      <c r="DR27" s="12"/>
      <c r="DS27" s="13"/>
      <c r="DT27" s="13"/>
      <c r="DU27" s="13"/>
      <c r="DV27" s="13"/>
    </row>
    <row r="28" spans="1:126">
      <c r="A28" s="11"/>
      <c r="B28" s="12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L28" s="12"/>
      <c r="M28" s="12"/>
      <c r="N28" s="12"/>
      <c r="O28" s="13"/>
      <c r="P28" s="13"/>
      <c r="Q28" s="13"/>
      <c r="R28" s="13"/>
      <c r="S28" s="35"/>
      <c r="T28" s="12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D28" s="12"/>
      <c r="AE28" s="12"/>
      <c r="AF28" s="12"/>
      <c r="AG28" s="13"/>
      <c r="AH28" s="13"/>
      <c r="AI28" s="13"/>
      <c r="AJ28" s="13"/>
      <c r="AK28" s="35"/>
      <c r="AL28" s="12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V28" s="12"/>
      <c r="AW28" s="12"/>
      <c r="AX28" s="12"/>
      <c r="AY28" s="13"/>
      <c r="AZ28" s="13"/>
      <c r="BA28" s="13"/>
      <c r="BB28" s="13"/>
      <c r="BC28" s="35"/>
      <c r="BD28" s="12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N28" s="12"/>
      <c r="BO28" s="12"/>
      <c r="BP28" s="12"/>
      <c r="BQ28" s="13"/>
      <c r="BR28" s="13"/>
      <c r="BS28" s="13"/>
      <c r="BT28" s="13"/>
      <c r="BU28" s="35"/>
      <c r="BV28" s="12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F28" s="12"/>
      <c r="CG28" s="12"/>
      <c r="CH28" s="12"/>
      <c r="CI28" s="13"/>
      <c r="CJ28" s="13"/>
      <c r="CK28" s="13"/>
      <c r="CL28" s="13"/>
      <c r="CM28" s="35"/>
      <c r="CN28" s="12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X28" s="12"/>
      <c r="CY28" s="12"/>
      <c r="CZ28" s="12"/>
      <c r="DA28" s="13"/>
      <c r="DB28" s="13"/>
      <c r="DC28" s="13"/>
      <c r="DD28" s="13"/>
      <c r="DE28" s="35"/>
      <c r="DF28" s="12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P28" s="12"/>
      <c r="DQ28" s="12"/>
      <c r="DR28" s="12"/>
      <c r="DS28" s="13"/>
      <c r="DT28" s="13"/>
      <c r="DU28" s="13"/>
      <c r="DV28" s="13"/>
    </row>
    <row r="29" spans="1:126">
      <c r="A29" s="11"/>
      <c r="B29" s="12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K29" s="12"/>
      <c r="L29" s="12"/>
      <c r="M29" s="12"/>
      <c r="N29" s="12"/>
      <c r="O29" s="13"/>
      <c r="P29" s="13"/>
      <c r="Q29" s="13"/>
      <c r="R29" s="13"/>
      <c r="S29" s="35"/>
      <c r="T29" s="12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C29" s="12"/>
      <c r="AD29" s="12"/>
      <c r="AE29" s="12"/>
      <c r="AF29" s="12"/>
      <c r="AG29" s="13"/>
      <c r="AH29" s="13"/>
      <c r="AI29" s="13"/>
      <c r="AJ29" s="13"/>
      <c r="AK29" s="35"/>
      <c r="AL29" s="12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U29" s="12"/>
      <c r="AV29" s="12"/>
      <c r="AW29" s="12"/>
      <c r="AX29" s="12"/>
      <c r="AY29" s="13"/>
      <c r="AZ29" s="13"/>
      <c r="BA29" s="13"/>
      <c r="BB29" s="13"/>
      <c r="BC29" s="35"/>
      <c r="BD29" s="12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M29" s="12"/>
      <c r="BN29" s="12"/>
      <c r="BO29" s="12"/>
      <c r="BP29" s="12"/>
      <c r="BQ29" s="13"/>
      <c r="BR29" s="13"/>
      <c r="BS29" s="13"/>
      <c r="BT29" s="13"/>
      <c r="BU29" s="35"/>
      <c r="BV29" s="12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E29" s="12"/>
      <c r="CF29" s="12"/>
      <c r="CG29" s="12"/>
      <c r="CH29" s="12"/>
      <c r="CI29" s="13"/>
      <c r="CJ29" s="13"/>
      <c r="CK29" s="13"/>
      <c r="CL29" s="13"/>
      <c r="CM29" s="35"/>
      <c r="CN29" s="12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W29" s="12"/>
      <c r="CX29" s="12"/>
      <c r="CY29" s="12"/>
      <c r="CZ29" s="12"/>
      <c r="DA29" s="13"/>
      <c r="DB29" s="13"/>
      <c r="DC29" s="13"/>
      <c r="DD29" s="13"/>
      <c r="DE29" s="35"/>
      <c r="DF29" s="12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O29" s="12"/>
      <c r="DP29" s="12"/>
      <c r="DQ29" s="12"/>
      <c r="DR29" s="12"/>
      <c r="DS29" s="13"/>
      <c r="DT29" s="13"/>
      <c r="DU29" s="13"/>
      <c r="DV29" s="13"/>
    </row>
    <row r="30" spans="1:126">
      <c r="A30" s="14"/>
      <c r="B30" s="15" t="str">
        <f t="shared" ca="1" si="7"/>
        <v/>
      </c>
      <c r="C30" s="26" t="str">
        <f ca="1">IF(B30="","",INDEX(Travi!$A$1:$K$10000,B30,4))</f>
        <v/>
      </c>
      <c r="D30" s="26" t="str">
        <f ca="1">IF(B30="","",INDEX(Travi!$A$1:$K$10000,B30,5))</f>
        <v/>
      </c>
      <c r="E30" s="26" t="str">
        <f ca="1">IF(B30="","",INDEX(Travi!$A$1:$K$10000,B30,6))</f>
        <v/>
      </c>
      <c r="F30" s="26" t="str">
        <f ca="1">IF(B30="","",INDEX(Travi!$A$1:$K$10000,B30,7))</f>
        <v/>
      </c>
      <c r="G30" s="26" t="str">
        <f ca="1">IF(B30="","",INDEX(Travi!$A$1:$K$10000,B30,8))</f>
        <v/>
      </c>
      <c r="H30" s="26" t="str">
        <f ca="1">IF(B30="","",INDEX(Travi!$A$1:$K$10000,B30,9))</f>
        <v/>
      </c>
      <c r="I30" s="26" t="str">
        <f ca="1">IF(B30="","",INDEX(Travi!$A$1:$K$10000,B30,10))</f>
        <v/>
      </c>
      <c r="J30" s="26" t="str">
        <f ca="1">IF(B30="","",INDEX(Travi!$A$1:$K$10000,B30,11))</f>
        <v/>
      </c>
      <c r="K30" s="15"/>
      <c r="L30" s="15"/>
      <c r="M30" s="15"/>
      <c r="N30" s="15"/>
      <c r="O30" s="16"/>
      <c r="P30" s="16"/>
      <c r="Q30" s="16"/>
      <c r="R30" s="16"/>
      <c r="S30" s="36"/>
      <c r="T30" s="15" t="str">
        <f t="shared" ca="1" si="8"/>
        <v/>
      </c>
      <c r="U30" s="26" t="str">
        <f ca="1">IF(T30="","",INDEX(Travi!$A$1:$K$10000,T30,4))</f>
        <v/>
      </c>
      <c r="V30" s="26" t="str">
        <f ca="1">IF(T30="","",INDEX(Travi!$A$1:$K$10000,T30,5))</f>
        <v/>
      </c>
      <c r="W30" s="26" t="str">
        <f ca="1">IF(T30="","",INDEX(Travi!$A$1:$K$10000,T30,6))</f>
        <v/>
      </c>
      <c r="X30" s="26" t="str">
        <f ca="1">IF(T30="","",INDEX(Travi!$A$1:$K$10000,T30,7))</f>
        <v/>
      </c>
      <c r="Y30" s="26" t="str">
        <f ca="1">IF(T30="","",INDEX(Travi!$A$1:$K$10000,T30,8))</f>
        <v/>
      </c>
      <c r="Z30" s="26" t="str">
        <f ca="1">IF(T30="","",INDEX(Travi!$A$1:$K$10000,T30,9))</f>
        <v/>
      </c>
      <c r="AA30" s="26" t="str">
        <f ca="1">IF(T30="","",INDEX(Travi!$A$1:$K$10000,T30,10))</f>
        <v/>
      </c>
      <c r="AB30" s="26" t="str">
        <f ca="1">IF(T30="","",INDEX(Travi!$A$1:$K$10000,T30,11))</f>
        <v/>
      </c>
      <c r="AC30" s="15"/>
      <c r="AD30" s="15"/>
      <c r="AE30" s="15"/>
      <c r="AF30" s="15"/>
      <c r="AG30" s="16"/>
      <c r="AH30" s="16"/>
      <c r="AI30" s="16"/>
      <c r="AJ30" s="16"/>
      <c r="AK30" s="36"/>
      <c r="AL30" s="15" t="str">
        <f t="shared" ca="1" si="9"/>
        <v/>
      </c>
      <c r="AM30" s="26" t="str">
        <f ca="1">IF(AL30="","",INDEX(Travi!$A$1:$K$10000,AL30,4))</f>
        <v/>
      </c>
      <c r="AN30" s="26" t="str">
        <f ca="1">IF(AL30="","",INDEX(Travi!$A$1:$K$10000,AL30,5))</f>
        <v/>
      </c>
      <c r="AO30" s="26" t="str">
        <f ca="1">IF(AL30="","",INDEX(Travi!$A$1:$K$10000,AL30,6))</f>
        <v/>
      </c>
      <c r="AP30" s="26" t="str">
        <f ca="1">IF(AL30="","",INDEX(Travi!$A$1:$K$10000,AL30,7))</f>
        <v/>
      </c>
      <c r="AQ30" s="26" t="str">
        <f ca="1">IF(AL30="","",INDEX(Travi!$A$1:$K$10000,AL30,8))</f>
        <v/>
      </c>
      <c r="AR30" s="26" t="str">
        <f ca="1">IF(AL30="","",INDEX(Travi!$A$1:$K$10000,AL30,9))</f>
        <v/>
      </c>
      <c r="AS30" s="26" t="str">
        <f ca="1">IF(AL30="","",INDEX(Travi!$A$1:$K$10000,AL30,10))</f>
        <v/>
      </c>
      <c r="AT30" s="26" t="str">
        <f ca="1">IF(AL30="","",INDEX(Travi!$A$1:$K$10000,AL30,11))</f>
        <v/>
      </c>
      <c r="AU30" s="15"/>
      <c r="AV30" s="15"/>
      <c r="AW30" s="15"/>
      <c r="AX30" s="15"/>
      <c r="AY30" s="16"/>
      <c r="AZ30" s="16"/>
      <c r="BA30" s="16"/>
      <c r="BB30" s="16"/>
      <c r="BC30" s="36"/>
      <c r="BD30" s="15" t="str">
        <f t="shared" ca="1" si="10"/>
        <v/>
      </c>
      <c r="BE30" s="26" t="str">
        <f ca="1">IF(BD30="","",INDEX(Travi!$A$1:$K$10000,BD30,4))</f>
        <v/>
      </c>
      <c r="BF30" s="26" t="str">
        <f ca="1">IF(BD30="","",INDEX(Travi!$A$1:$K$10000,BD30,5))</f>
        <v/>
      </c>
      <c r="BG30" s="26" t="str">
        <f ca="1">IF(BD30="","",INDEX(Travi!$A$1:$K$10000,BD30,6))</f>
        <v/>
      </c>
      <c r="BH30" s="26" t="str">
        <f ca="1">IF(BD30="","",INDEX(Travi!$A$1:$K$10000,BD30,7))</f>
        <v/>
      </c>
      <c r="BI30" s="26" t="str">
        <f ca="1">IF(BD30="","",INDEX(Travi!$A$1:$K$10000,BD30,8))</f>
        <v/>
      </c>
      <c r="BJ30" s="26" t="str">
        <f ca="1">IF(BD30="","",INDEX(Travi!$A$1:$K$10000,BD30,9))</f>
        <v/>
      </c>
      <c r="BK30" s="26" t="str">
        <f ca="1">IF(BD30="","",INDEX(Travi!$A$1:$K$10000,BD30,10))</f>
        <v/>
      </c>
      <c r="BL30" s="26" t="str">
        <f ca="1">IF(BD30="","",INDEX(Travi!$A$1:$K$10000,BD30,11))</f>
        <v/>
      </c>
      <c r="BM30" s="15"/>
      <c r="BN30" s="15"/>
      <c r="BO30" s="15"/>
      <c r="BP30" s="15"/>
      <c r="BQ30" s="16"/>
      <c r="BR30" s="16"/>
      <c r="BS30" s="16"/>
      <c r="BT30" s="16"/>
      <c r="BU30" s="36"/>
      <c r="BV30" s="15" t="str">
        <f t="shared" ca="1" si="11"/>
        <v/>
      </c>
      <c r="BW30" s="26" t="str">
        <f ca="1">IF(BV30="","",INDEX(Travi!$A$1:$K$10000,BV30,4))</f>
        <v/>
      </c>
      <c r="BX30" s="26" t="str">
        <f ca="1">IF(BV30="","",INDEX(Travi!$A$1:$K$10000,BV30,5))</f>
        <v/>
      </c>
      <c r="BY30" s="26" t="str">
        <f ca="1">IF(BV30="","",INDEX(Travi!$A$1:$K$10000,BV30,6))</f>
        <v/>
      </c>
      <c r="BZ30" s="26" t="str">
        <f ca="1">IF(BV30="","",INDEX(Travi!$A$1:$K$10000,BV30,7))</f>
        <v/>
      </c>
      <c r="CA30" s="26" t="str">
        <f ca="1">IF(BV30="","",INDEX(Travi!$A$1:$K$10000,BV30,8))</f>
        <v/>
      </c>
      <c r="CB30" s="26" t="str">
        <f ca="1">IF(BV30="","",INDEX(Travi!$A$1:$K$10000,BV30,9))</f>
        <v/>
      </c>
      <c r="CC30" s="26" t="str">
        <f ca="1">IF(BV30="","",INDEX(Travi!$A$1:$K$10000,BV30,10))</f>
        <v/>
      </c>
      <c r="CD30" s="26" t="str">
        <f ca="1">IF(BV30="","",INDEX(Travi!$A$1:$K$10000,BV30,11))</f>
        <v/>
      </c>
      <c r="CE30" s="15"/>
      <c r="CF30" s="15"/>
      <c r="CG30" s="15"/>
      <c r="CH30" s="15"/>
      <c r="CI30" s="16"/>
      <c r="CJ30" s="16"/>
      <c r="CK30" s="16"/>
      <c r="CL30" s="16"/>
      <c r="CM30" s="36"/>
      <c r="CN30" s="15" t="str">
        <f t="shared" ca="1" si="12"/>
        <v/>
      </c>
      <c r="CO30" s="26" t="str">
        <f ca="1">IF(CN30="","",INDEX(Travi!$A$1:$K$10000,CN30,4))</f>
        <v/>
      </c>
      <c r="CP30" s="26" t="str">
        <f ca="1">IF(CN30="","",INDEX(Travi!$A$1:$K$10000,CN30,5))</f>
        <v/>
      </c>
      <c r="CQ30" s="26" t="str">
        <f ca="1">IF(CN30="","",INDEX(Travi!$A$1:$K$10000,CN30,6))</f>
        <v/>
      </c>
      <c r="CR30" s="26" t="str">
        <f ca="1">IF(CN30="","",INDEX(Travi!$A$1:$K$10000,CN30,7))</f>
        <v/>
      </c>
      <c r="CS30" s="26" t="str">
        <f ca="1">IF(CN30="","",INDEX(Travi!$A$1:$K$10000,CN30,8))</f>
        <v/>
      </c>
      <c r="CT30" s="26" t="str">
        <f ca="1">IF(CN30="","",INDEX(Travi!$A$1:$K$10000,CN30,9))</f>
        <v/>
      </c>
      <c r="CU30" s="26" t="str">
        <f ca="1">IF(CN30="","",INDEX(Travi!$A$1:$K$10000,CN30,10))</f>
        <v/>
      </c>
      <c r="CV30" s="26" t="str">
        <f ca="1">IF(CN30="","",INDEX(Travi!$A$1:$K$10000,CN30,11))</f>
        <v/>
      </c>
      <c r="CW30" s="15"/>
      <c r="CX30" s="15"/>
      <c r="CY30" s="15"/>
      <c r="CZ30" s="15"/>
      <c r="DA30" s="16"/>
      <c r="DB30" s="16"/>
      <c r="DC30" s="16"/>
      <c r="DD30" s="16"/>
      <c r="DE30" s="36"/>
      <c r="DF30" s="15" t="str">
        <f t="shared" ca="1" si="13"/>
        <v/>
      </c>
      <c r="DG30" s="26" t="str">
        <f ca="1">IF(DF30="","",INDEX(Travi!$A$1:$K$10000,DF30,4))</f>
        <v/>
      </c>
      <c r="DH30" s="26" t="str">
        <f ca="1">IF(DF30="","",INDEX(Travi!$A$1:$K$10000,DF30,5))</f>
        <v/>
      </c>
      <c r="DI30" s="26" t="str">
        <f ca="1">IF(DF30="","",INDEX(Travi!$A$1:$K$10000,DF30,6))</f>
        <v/>
      </c>
      <c r="DJ30" s="26" t="str">
        <f ca="1">IF(DF30="","",INDEX(Travi!$A$1:$K$10000,DF30,7))</f>
        <v/>
      </c>
      <c r="DK30" s="26" t="str">
        <f ca="1">IF(DF30="","",INDEX(Travi!$A$1:$K$10000,DF30,8))</f>
        <v/>
      </c>
      <c r="DL30" s="26" t="str">
        <f ca="1">IF(DF30="","",INDEX(Travi!$A$1:$K$10000,DF30,9))</f>
        <v/>
      </c>
      <c r="DM30" s="26" t="str">
        <f ca="1">IF(DF30="","",INDEX(Travi!$A$1:$K$10000,DF30,10))</f>
        <v/>
      </c>
      <c r="DN30" s="26" t="str">
        <f ca="1">IF(DF30="","",INDEX(Travi!$A$1:$K$10000,DF30,11))</f>
        <v/>
      </c>
      <c r="DO30" s="15"/>
      <c r="DP30" s="15"/>
      <c r="DQ30" s="15"/>
      <c r="DR30" s="15"/>
      <c r="DS30" s="16"/>
      <c r="DT30" s="16"/>
      <c r="DU30" s="16"/>
      <c r="DV30" s="16"/>
    </row>
    <row r="31" spans="1:126">
      <c r="S31" s="37"/>
      <c r="AK31" s="37"/>
      <c r="BC31" s="37"/>
      <c r="BU31" s="37"/>
      <c r="CM31" s="37"/>
      <c r="DE31" s="37"/>
    </row>
    <row r="32" spans="1:126">
      <c r="A32" s="2" t="s">
        <v>44</v>
      </c>
      <c r="B32" s="19" t="str">
        <f ca="1">A$7</f>
        <v>21-22</v>
      </c>
      <c r="D32" s="2" t="s">
        <v>24</v>
      </c>
      <c r="E32" s="8" t="s">
        <v>56</v>
      </c>
      <c r="F32" s="9">
        <v>30</v>
      </c>
      <c r="G32" s="2" t="s">
        <v>25</v>
      </c>
      <c r="H32" s="2" t="s">
        <v>26</v>
      </c>
      <c r="N32" s="2" t="s">
        <v>54</v>
      </c>
      <c r="O32" s="8"/>
      <c r="P32" s="48">
        <f ca="1">ROUND(ABS(IF($C$2&lt;=$C$3,(F39-F40)/F41,(G39-G40)/G41)),2)</f>
        <v>4.3</v>
      </c>
      <c r="Q32" s="2" t="s">
        <v>25</v>
      </c>
      <c r="S32" s="38" t="s">
        <v>44</v>
      </c>
      <c r="T32" s="19" t="str">
        <f ca="1">S7</f>
        <v>22-23</v>
      </c>
      <c r="V32" s="2" t="s">
        <v>24</v>
      </c>
      <c r="W32" s="8" t="s">
        <v>56</v>
      </c>
      <c r="X32" s="9">
        <v>30</v>
      </c>
      <c r="Y32" s="2" t="s">
        <v>25</v>
      </c>
      <c r="Z32" s="2" t="s">
        <v>26</v>
      </c>
      <c r="AF32" s="2" t="s">
        <v>54</v>
      </c>
      <c r="AG32" s="8"/>
      <c r="AH32" s="48">
        <f ca="1">ROUND(ABS(IF($C$2&lt;=$C$3,(X39-X40)/X41,(Y39-Y40)/Y41)),2)</f>
        <v>3.8</v>
      </c>
      <c r="AI32" s="2" t="s">
        <v>25</v>
      </c>
      <c r="AK32" s="38" t="s">
        <v>44</v>
      </c>
      <c r="AL32" s="19" t="str">
        <f ca="1">AK7</f>
        <v>23-24</v>
      </c>
      <c r="AN32" s="2" t="s">
        <v>24</v>
      </c>
      <c r="AO32" s="8" t="s">
        <v>56</v>
      </c>
      <c r="AP32" s="9">
        <v>30</v>
      </c>
      <c r="AQ32" s="2" t="s">
        <v>25</v>
      </c>
      <c r="AR32" s="2" t="s">
        <v>26</v>
      </c>
      <c r="AX32" s="2" t="s">
        <v>54</v>
      </c>
      <c r="AY32" s="8"/>
      <c r="AZ32" s="48">
        <f ca="1">ROUND(ABS(IF($C$2&lt;=$C$3,(AP39-AP40)/AP41,(AQ39-AQ40)/AQ41)),2)</f>
        <v>3.2</v>
      </c>
      <c r="BA32" s="2" t="s">
        <v>25</v>
      </c>
      <c r="BC32" s="38" t="s">
        <v>44</v>
      </c>
      <c r="BD32" s="19" t="str">
        <f ca="1">BC7</f>
        <v>24-25</v>
      </c>
      <c r="BF32" s="2" t="s">
        <v>24</v>
      </c>
      <c r="BG32" s="8" t="s">
        <v>56</v>
      </c>
      <c r="BH32" s="9">
        <v>30</v>
      </c>
      <c r="BI32" s="2" t="s">
        <v>25</v>
      </c>
      <c r="BJ32" s="2" t="s">
        <v>26</v>
      </c>
      <c r="BP32" s="2" t="s">
        <v>54</v>
      </c>
      <c r="BQ32" s="8"/>
      <c r="BR32" s="48">
        <f ca="1">ROUND(ABS(IF($C$2&lt;=$C$3,(BH39-BH40)/BH41,(BI39-BI40)/BI41)),2)</f>
        <v>3.2</v>
      </c>
      <c r="BS32" s="2" t="s">
        <v>25</v>
      </c>
      <c r="BU32" s="38" t="s">
        <v>44</v>
      </c>
      <c r="BV32" s="19" t="str">
        <f ca="1">BU7</f>
        <v>25-26</v>
      </c>
      <c r="BX32" s="2" t="s">
        <v>24</v>
      </c>
      <c r="BY32" s="8" t="s">
        <v>56</v>
      </c>
      <c r="BZ32" s="9">
        <v>30</v>
      </c>
      <c r="CA32" s="2" t="s">
        <v>25</v>
      </c>
      <c r="CB32" s="2" t="s">
        <v>26</v>
      </c>
      <c r="CH32" s="2" t="s">
        <v>54</v>
      </c>
      <c r="CI32" s="8"/>
      <c r="CJ32" s="48">
        <f ca="1">ROUND(ABS(IF($C$2&lt;=$C$3,(BZ39-BZ40)/BZ41,(CA39-CA40)/CA41)),2)</f>
        <v>4.2</v>
      </c>
      <c r="CK32" s="2" t="s">
        <v>25</v>
      </c>
      <c r="CM32" s="38" t="s">
        <v>44</v>
      </c>
      <c r="CN32" s="19" t="str">
        <f ca="1">CM7</f>
        <v>26-27</v>
      </c>
      <c r="CP32" s="2" t="s">
        <v>24</v>
      </c>
      <c r="CQ32" s="8" t="s">
        <v>56</v>
      </c>
      <c r="CR32" s="9">
        <v>30</v>
      </c>
      <c r="CS32" s="2" t="s">
        <v>25</v>
      </c>
      <c r="CT32" s="2" t="s">
        <v>26</v>
      </c>
      <c r="CZ32" s="2" t="s">
        <v>54</v>
      </c>
      <c r="DA32" s="8"/>
      <c r="DB32" s="48">
        <f ca="1">ROUND(ABS(IF($C$2&lt;=$C$3,(CR39-CR40)/CR41,(CS39-CS40)/CS41)),2)</f>
        <v>3.6</v>
      </c>
      <c r="DC32" s="2" t="s">
        <v>25</v>
      </c>
      <c r="DE32" s="38" t="s">
        <v>44</v>
      </c>
      <c r="DF32" s="19" t="str">
        <f ca="1">DE7</f>
        <v>-</v>
      </c>
      <c r="DH32" s="2" t="s">
        <v>24</v>
      </c>
      <c r="DI32" s="8" t="s">
        <v>56</v>
      </c>
      <c r="DJ32" s="9">
        <v>30</v>
      </c>
      <c r="DK32" s="2" t="s">
        <v>25</v>
      </c>
      <c r="DL32" s="2" t="s">
        <v>26</v>
      </c>
      <c r="DR32" s="2" t="s">
        <v>54</v>
      </c>
      <c r="DS32" s="8"/>
      <c r="DT32" s="48">
        <f ca="1">ROUND(ABS(IF($C$2&lt;=$C$3,(DJ39-DJ40)/DJ41,(DK39-DK40)/DK41)),2)</f>
        <v>3.6</v>
      </c>
      <c r="DU32" s="2" t="s">
        <v>25</v>
      </c>
    </row>
    <row r="33" spans="1:125">
      <c r="A33" s="2" t="s">
        <v>68</v>
      </c>
      <c r="B33" s="19">
        <f>H2</f>
        <v>5</v>
      </c>
      <c r="E33" s="8" t="s">
        <v>57</v>
      </c>
      <c r="F33" s="9">
        <v>50</v>
      </c>
      <c r="G33" s="2" t="s">
        <v>25</v>
      </c>
      <c r="H33" s="2" t="s">
        <v>27</v>
      </c>
      <c r="O33" s="8" t="s">
        <v>32</v>
      </c>
      <c r="P33" s="19">
        <f ca="1">ROUND(ABS((D41-D42)/P32),2)</f>
        <v>22.53</v>
      </c>
      <c r="Q33" s="17" t="s">
        <v>55</v>
      </c>
      <c r="S33" s="38" t="s">
        <v>23</v>
      </c>
      <c r="T33" s="19">
        <f>B33</f>
        <v>5</v>
      </c>
      <c r="W33" s="8" t="s">
        <v>57</v>
      </c>
      <c r="X33" s="9">
        <v>50</v>
      </c>
      <c r="Y33" s="2" t="s">
        <v>25</v>
      </c>
      <c r="Z33" s="2" t="s">
        <v>27</v>
      </c>
      <c r="AG33" s="8" t="s">
        <v>32</v>
      </c>
      <c r="AH33" s="19">
        <f ca="1">ROUND(ABS((V41-V42)/AH32),2)</f>
        <v>22.53</v>
      </c>
      <c r="AI33" s="17" t="s">
        <v>55</v>
      </c>
      <c r="AK33" s="38" t="s">
        <v>23</v>
      </c>
      <c r="AL33" s="19">
        <f>T33</f>
        <v>5</v>
      </c>
      <c r="AO33" s="8" t="s">
        <v>57</v>
      </c>
      <c r="AP33" s="9">
        <v>50</v>
      </c>
      <c r="AQ33" s="2" t="s">
        <v>25</v>
      </c>
      <c r="AR33" s="2" t="s">
        <v>27</v>
      </c>
      <c r="AY33" s="8" t="s">
        <v>32</v>
      </c>
      <c r="AZ33" s="19">
        <f ca="1">ROUND(ABS((AN41-AN42)/AZ32),2)</f>
        <v>24.48</v>
      </c>
      <c r="BA33" s="17" t="s">
        <v>55</v>
      </c>
      <c r="BC33" s="38" t="s">
        <v>23</v>
      </c>
      <c r="BD33" s="19">
        <f>AL33</f>
        <v>5</v>
      </c>
      <c r="BG33" s="8" t="s">
        <v>57</v>
      </c>
      <c r="BH33" s="9">
        <v>50</v>
      </c>
      <c r="BI33" s="2" t="s">
        <v>25</v>
      </c>
      <c r="BJ33" s="2" t="s">
        <v>27</v>
      </c>
      <c r="BQ33" s="8" t="s">
        <v>32</v>
      </c>
      <c r="BR33" s="19">
        <f ca="1">ROUND(ABS((BF41-BF42)/BR32),2)</f>
        <v>32.119999999999997</v>
      </c>
      <c r="BS33" s="17" t="s">
        <v>55</v>
      </c>
      <c r="BU33" s="38" t="s">
        <v>23</v>
      </c>
      <c r="BV33" s="19">
        <f>BD33</f>
        <v>5</v>
      </c>
      <c r="BY33" s="8" t="s">
        <v>57</v>
      </c>
      <c r="BZ33" s="9">
        <v>50</v>
      </c>
      <c r="CA33" s="2" t="s">
        <v>25</v>
      </c>
      <c r="CB33" s="2" t="s">
        <v>27</v>
      </c>
      <c r="CI33" s="8" t="s">
        <v>32</v>
      </c>
      <c r="CJ33" s="19">
        <f ca="1">ROUND(ABS((BX41-BX42)/CJ32),2)</f>
        <v>32.119999999999997</v>
      </c>
      <c r="CK33" s="17" t="s">
        <v>55</v>
      </c>
      <c r="CM33" s="38" t="s">
        <v>23</v>
      </c>
      <c r="CN33" s="19">
        <f>BV33</f>
        <v>5</v>
      </c>
      <c r="CQ33" s="8" t="s">
        <v>57</v>
      </c>
      <c r="CR33" s="9">
        <v>50</v>
      </c>
      <c r="CS33" s="2" t="s">
        <v>25</v>
      </c>
      <c r="CT33" s="2" t="s">
        <v>27</v>
      </c>
      <c r="DA33" s="8" t="s">
        <v>32</v>
      </c>
      <c r="DB33" s="19">
        <f ca="1">ROUND(ABS((CP41-CP42)/DB32),2)</f>
        <v>32.119999999999997</v>
      </c>
      <c r="DC33" s="17" t="s">
        <v>55</v>
      </c>
      <c r="DE33" s="38" t="s">
        <v>23</v>
      </c>
      <c r="DF33" s="19">
        <f>CN33</f>
        <v>5</v>
      </c>
      <c r="DI33" s="8" t="s">
        <v>57</v>
      </c>
      <c r="DJ33" s="9">
        <v>60</v>
      </c>
      <c r="DK33" s="2" t="s">
        <v>25</v>
      </c>
      <c r="DL33" s="2" t="s">
        <v>27</v>
      </c>
      <c r="DS33" s="8" t="s">
        <v>32</v>
      </c>
      <c r="DT33" s="19">
        <f ca="1">ROUND(ABS((DH41-DH42)/DT32),2)</f>
        <v>32.119999999999997</v>
      </c>
      <c r="DU33" s="17" t="s">
        <v>55</v>
      </c>
    </row>
    <row r="34" spans="1:125">
      <c r="E34" s="8" t="s">
        <v>28</v>
      </c>
      <c r="F34" s="42">
        <f>$N$4</f>
        <v>4</v>
      </c>
      <c r="G34" s="2" t="s">
        <v>25</v>
      </c>
      <c r="H34" s="2" t="s">
        <v>29</v>
      </c>
      <c r="O34" s="8" t="s">
        <v>33</v>
      </c>
      <c r="P34" s="19">
        <f ca="1">ROUND(ABS((E41-E42)/P32),2)</f>
        <v>15.54</v>
      </c>
      <c r="Q34" s="17" t="s">
        <v>55</v>
      </c>
      <c r="S34" s="38"/>
      <c r="W34" s="8" t="s">
        <v>28</v>
      </c>
      <c r="X34" s="42">
        <f>$N$4</f>
        <v>4</v>
      </c>
      <c r="Y34" s="2" t="s">
        <v>25</v>
      </c>
      <c r="Z34" s="2" t="s">
        <v>29</v>
      </c>
      <c r="AG34" s="8" t="s">
        <v>33</v>
      </c>
      <c r="AH34" s="19">
        <f ca="1">ROUND(ABS((W41-W42)/AH32),2)</f>
        <v>15.54</v>
      </c>
      <c r="AI34" s="17" t="s">
        <v>55</v>
      </c>
      <c r="AK34" s="38"/>
      <c r="AO34" s="8" t="s">
        <v>28</v>
      </c>
      <c r="AP34" s="42">
        <f>$N$4</f>
        <v>4</v>
      </c>
      <c r="AQ34" s="2" t="s">
        <v>25</v>
      </c>
      <c r="AR34" s="2" t="s">
        <v>29</v>
      </c>
      <c r="AY34" s="8" t="s">
        <v>33</v>
      </c>
      <c r="AZ34" s="19">
        <f ca="1">ROUND(ABS((AO41-AO42)/AZ32),2)</f>
        <v>16.39</v>
      </c>
      <c r="BA34" s="17" t="s">
        <v>55</v>
      </c>
      <c r="BC34" s="38"/>
      <c r="BG34" s="8" t="s">
        <v>28</v>
      </c>
      <c r="BH34" s="42">
        <f>$N$4</f>
        <v>4</v>
      </c>
      <c r="BI34" s="2" t="s">
        <v>25</v>
      </c>
      <c r="BJ34" s="2" t="s">
        <v>29</v>
      </c>
      <c r="BQ34" s="8" t="s">
        <v>33</v>
      </c>
      <c r="BR34" s="19">
        <f ca="1">ROUND(ABS((BG41-BG42)/BR32),2)</f>
        <v>20.059999999999999</v>
      </c>
      <c r="BS34" s="17" t="s">
        <v>55</v>
      </c>
      <c r="BU34" s="38"/>
      <c r="BY34" s="8" t="s">
        <v>28</v>
      </c>
      <c r="BZ34" s="42">
        <f>$N$4</f>
        <v>4</v>
      </c>
      <c r="CA34" s="2" t="s">
        <v>25</v>
      </c>
      <c r="CB34" s="2" t="s">
        <v>29</v>
      </c>
      <c r="CI34" s="8" t="s">
        <v>33</v>
      </c>
      <c r="CJ34" s="19">
        <f ca="1">ROUND(ABS((BY41-BY42)/CJ32),2)</f>
        <v>20.059999999999999</v>
      </c>
      <c r="CK34" s="17" t="s">
        <v>55</v>
      </c>
      <c r="CM34" s="38"/>
      <c r="CQ34" s="8" t="s">
        <v>28</v>
      </c>
      <c r="CR34" s="42">
        <f>$N$4</f>
        <v>4</v>
      </c>
      <c r="CS34" s="2" t="s">
        <v>25</v>
      </c>
      <c r="CT34" s="2" t="s">
        <v>29</v>
      </c>
      <c r="DA34" s="8" t="s">
        <v>33</v>
      </c>
      <c r="DB34" s="19">
        <f ca="1">ROUND(ABS((CQ41-CQ42)/DB32),2)</f>
        <v>20.059999999999999</v>
      </c>
      <c r="DC34" s="17" t="s">
        <v>55</v>
      </c>
      <c r="DE34" s="38"/>
      <c r="DI34" s="8" t="s">
        <v>28</v>
      </c>
      <c r="DJ34" s="42">
        <f>$N$4</f>
        <v>4</v>
      </c>
      <c r="DK34" s="2" t="s">
        <v>25</v>
      </c>
      <c r="DL34" s="2" t="s">
        <v>29</v>
      </c>
      <c r="DS34" s="8" t="s">
        <v>33</v>
      </c>
      <c r="DT34" s="19">
        <f ca="1">ROUND(ABS((DI41-DI42)/DT32),2)</f>
        <v>20.059999999999999</v>
      </c>
      <c r="DU34" s="17" t="s">
        <v>55</v>
      </c>
    </row>
    <row r="35" spans="1:125">
      <c r="E35" s="8" t="s">
        <v>47</v>
      </c>
      <c r="F35" s="9">
        <v>35</v>
      </c>
      <c r="G35" s="2" t="s">
        <v>25</v>
      </c>
      <c r="H35" s="2" t="s">
        <v>49</v>
      </c>
      <c r="S35" s="38"/>
      <c r="W35" s="8" t="s">
        <v>47</v>
      </c>
      <c r="X35" s="9">
        <v>35</v>
      </c>
      <c r="Y35" s="2" t="s">
        <v>25</v>
      </c>
      <c r="Z35" s="2" t="s">
        <v>49</v>
      </c>
      <c r="AK35" s="38"/>
      <c r="AO35" s="8" t="s">
        <v>47</v>
      </c>
      <c r="AP35" s="9">
        <v>35</v>
      </c>
      <c r="AQ35" s="2" t="s">
        <v>25</v>
      </c>
      <c r="AR35" s="2" t="s">
        <v>49</v>
      </c>
      <c r="BC35" s="38"/>
      <c r="BG35" s="8" t="s">
        <v>47</v>
      </c>
      <c r="BH35" s="9">
        <v>15</v>
      </c>
      <c r="BI35" s="2" t="s">
        <v>25</v>
      </c>
      <c r="BJ35" s="2" t="s">
        <v>49</v>
      </c>
      <c r="BU35" s="38"/>
      <c r="BY35" s="8" t="s">
        <v>47</v>
      </c>
      <c r="BZ35" s="9">
        <v>35</v>
      </c>
      <c r="CA35" s="2" t="s">
        <v>25</v>
      </c>
      <c r="CB35" s="2" t="s">
        <v>49</v>
      </c>
      <c r="CM35" s="38"/>
      <c r="CQ35" s="8" t="s">
        <v>47</v>
      </c>
      <c r="CR35" s="9">
        <v>35</v>
      </c>
      <c r="CS35" s="2" t="s">
        <v>25</v>
      </c>
      <c r="CT35" s="2" t="s">
        <v>49</v>
      </c>
      <c r="DE35" s="38"/>
      <c r="DI35" s="8" t="s">
        <v>47</v>
      </c>
      <c r="DJ35" s="9">
        <v>35</v>
      </c>
      <c r="DK35" s="2" t="s">
        <v>25</v>
      </c>
      <c r="DL35" s="2" t="s">
        <v>49</v>
      </c>
    </row>
    <row r="36" spans="1:125">
      <c r="E36" s="8" t="s">
        <v>48</v>
      </c>
      <c r="F36" s="9">
        <v>35</v>
      </c>
      <c r="G36" s="2" t="s">
        <v>25</v>
      </c>
      <c r="H36" s="2" t="s">
        <v>50</v>
      </c>
      <c r="S36" s="38"/>
      <c r="W36" s="8" t="s">
        <v>48</v>
      </c>
      <c r="X36" s="9">
        <v>35</v>
      </c>
      <c r="Y36" s="2" t="s">
        <v>25</v>
      </c>
      <c r="Z36" s="2" t="s">
        <v>50</v>
      </c>
      <c r="AK36" s="38"/>
      <c r="AO36" s="8" t="s">
        <v>48</v>
      </c>
      <c r="AP36" s="9">
        <v>15</v>
      </c>
      <c r="AQ36" s="2" t="s">
        <v>25</v>
      </c>
      <c r="AR36" s="2" t="s">
        <v>50</v>
      </c>
      <c r="BC36" s="38"/>
      <c r="BG36" s="8" t="s">
        <v>48</v>
      </c>
      <c r="BH36" s="9">
        <v>35</v>
      </c>
      <c r="BI36" s="2" t="s">
        <v>25</v>
      </c>
      <c r="BJ36" s="2" t="s">
        <v>50</v>
      </c>
      <c r="BU36" s="38"/>
      <c r="BY36" s="8" t="s">
        <v>48</v>
      </c>
      <c r="BZ36" s="9">
        <v>35</v>
      </c>
      <c r="CA36" s="2" t="s">
        <v>25</v>
      </c>
      <c r="CB36" s="2" t="s">
        <v>50</v>
      </c>
      <c r="CM36" s="38"/>
      <c r="CQ36" s="8" t="s">
        <v>48</v>
      </c>
      <c r="CR36" s="9">
        <v>15</v>
      </c>
      <c r="CS36" s="2" t="s">
        <v>25</v>
      </c>
      <c r="CT36" s="2" t="s">
        <v>50</v>
      </c>
      <c r="DE36" s="38"/>
      <c r="DI36" s="8" t="s">
        <v>48</v>
      </c>
      <c r="DJ36" s="9">
        <v>35</v>
      </c>
      <c r="DK36" s="2" t="s">
        <v>25</v>
      </c>
      <c r="DL36" s="2" t="s">
        <v>50</v>
      </c>
    </row>
    <row r="37" spans="1:125">
      <c r="S37" s="38"/>
      <c r="AK37" s="38"/>
      <c r="BC37" s="38"/>
      <c r="BU37" s="38"/>
      <c r="CM37" s="38"/>
      <c r="DE37" s="38"/>
    </row>
    <row r="38" spans="1:125">
      <c r="A38" s="2" t="s">
        <v>30</v>
      </c>
      <c r="D38" s="20" t="s">
        <v>32</v>
      </c>
      <c r="E38" s="20" t="s">
        <v>33</v>
      </c>
      <c r="F38" s="20" t="s">
        <v>34</v>
      </c>
      <c r="G38" s="20" t="s">
        <v>35</v>
      </c>
      <c r="H38" s="20" t="s">
        <v>36</v>
      </c>
      <c r="I38" s="20" t="s">
        <v>37</v>
      </c>
      <c r="J38" s="23" t="s">
        <v>39</v>
      </c>
      <c r="K38" s="23" t="s">
        <v>40</v>
      </c>
      <c r="L38" s="23" t="s">
        <v>41</v>
      </c>
      <c r="M38" s="23" t="s">
        <v>42</v>
      </c>
      <c r="N38" s="23" t="s">
        <v>53</v>
      </c>
      <c r="O38" s="20" t="s">
        <v>32</v>
      </c>
      <c r="P38" s="23" t="s">
        <v>51</v>
      </c>
      <c r="Q38" s="23" t="s">
        <v>52</v>
      </c>
      <c r="S38" s="38" t="s">
        <v>30</v>
      </c>
      <c r="V38" s="20" t="s">
        <v>32</v>
      </c>
      <c r="W38" s="20" t="s">
        <v>33</v>
      </c>
      <c r="X38" s="20" t="s">
        <v>34</v>
      </c>
      <c r="Y38" s="20" t="s">
        <v>35</v>
      </c>
      <c r="Z38" s="20" t="s">
        <v>36</v>
      </c>
      <c r="AA38" s="20" t="s">
        <v>37</v>
      </c>
      <c r="AB38" s="23" t="s">
        <v>39</v>
      </c>
      <c r="AC38" s="23" t="s">
        <v>40</v>
      </c>
      <c r="AD38" s="23" t="s">
        <v>41</v>
      </c>
      <c r="AE38" s="23" t="s">
        <v>42</v>
      </c>
      <c r="AF38" s="23" t="s">
        <v>53</v>
      </c>
      <c r="AG38" s="20" t="s">
        <v>32</v>
      </c>
      <c r="AH38" s="23" t="s">
        <v>51</v>
      </c>
      <c r="AI38" s="23" t="s">
        <v>52</v>
      </c>
      <c r="AK38" s="38" t="s">
        <v>30</v>
      </c>
      <c r="AN38" s="20" t="s">
        <v>32</v>
      </c>
      <c r="AO38" s="20" t="s">
        <v>33</v>
      </c>
      <c r="AP38" s="20" t="s">
        <v>34</v>
      </c>
      <c r="AQ38" s="20" t="s">
        <v>35</v>
      </c>
      <c r="AR38" s="20" t="s">
        <v>36</v>
      </c>
      <c r="AS38" s="20" t="s">
        <v>37</v>
      </c>
      <c r="AT38" s="23" t="s">
        <v>39</v>
      </c>
      <c r="AU38" s="23" t="s">
        <v>40</v>
      </c>
      <c r="AV38" s="23" t="s">
        <v>41</v>
      </c>
      <c r="AW38" s="23" t="s">
        <v>42</v>
      </c>
      <c r="AX38" s="23" t="s">
        <v>53</v>
      </c>
      <c r="AY38" s="20" t="s">
        <v>32</v>
      </c>
      <c r="AZ38" s="23" t="s">
        <v>51</v>
      </c>
      <c r="BA38" s="23" t="s">
        <v>52</v>
      </c>
      <c r="BC38" s="38" t="s">
        <v>30</v>
      </c>
      <c r="BF38" s="20" t="s">
        <v>32</v>
      </c>
      <c r="BG38" s="20" t="s">
        <v>33</v>
      </c>
      <c r="BH38" s="20" t="s">
        <v>34</v>
      </c>
      <c r="BI38" s="20" t="s">
        <v>35</v>
      </c>
      <c r="BJ38" s="20" t="s">
        <v>36</v>
      </c>
      <c r="BK38" s="20" t="s">
        <v>37</v>
      </c>
      <c r="BL38" s="23" t="s">
        <v>39</v>
      </c>
      <c r="BM38" s="23" t="s">
        <v>40</v>
      </c>
      <c r="BN38" s="23" t="s">
        <v>41</v>
      </c>
      <c r="BO38" s="23" t="s">
        <v>42</v>
      </c>
      <c r="BP38" s="23" t="s">
        <v>53</v>
      </c>
      <c r="BQ38" s="20" t="s">
        <v>32</v>
      </c>
      <c r="BR38" s="23" t="s">
        <v>51</v>
      </c>
      <c r="BS38" s="23" t="s">
        <v>52</v>
      </c>
      <c r="BU38" s="38" t="s">
        <v>30</v>
      </c>
      <c r="BX38" s="20" t="s">
        <v>32</v>
      </c>
      <c r="BY38" s="20" t="s">
        <v>33</v>
      </c>
      <c r="BZ38" s="20" t="s">
        <v>34</v>
      </c>
      <c r="CA38" s="20" t="s">
        <v>35</v>
      </c>
      <c r="CB38" s="20" t="s">
        <v>36</v>
      </c>
      <c r="CC38" s="20" t="s">
        <v>37</v>
      </c>
      <c r="CD38" s="23" t="s">
        <v>39</v>
      </c>
      <c r="CE38" s="23" t="s">
        <v>40</v>
      </c>
      <c r="CF38" s="23" t="s">
        <v>41</v>
      </c>
      <c r="CG38" s="23" t="s">
        <v>42</v>
      </c>
      <c r="CH38" s="23" t="s">
        <v>53</v>
      </c>
      <c r="CI38" s="20" t="s">
        <v>32</v>
      </c>
      <c r="CJ38" s="23" t="s">
        <v>51</v>
      </c>
      <c r="CK38" s="23" t="s">
        <v>52</v>
      </c>
      <c r="CM38" s="38" t="s">
        <v>30</v>
      </c>
      <c r="CP38" s="20" t="s">
        <v>32</v>
      </c>
      <c r="CQ38" s="20" t="s">
        <v>33</v>
      </c>
      <c r="CR38" s="20" t="s">
        <v>34</v>
      </c>
      <c r="CS38" s="20" t="s">
        <v>35</v>
      </c>
      <c r="CT38" s="20" t="s">
        <v>36</v>
      </c>
      <c r="CU38" s="20" t="s">
        <v>37</v>
      </c>
      <c r="CV38" s="23" t="s">
        <v>39</v>
      </c>
      <c r="CW38" s="23" t="s">
        <v>40</v>
      </c>
      <c r="CX38" s="23" t="s">
        <v>41</v>
      </c>
      <c r="CY38" s="23" t="s">
        <v>42</v>
      </c>
      <c r="CZ38" s="23" t="s">
        <v>53</v>
      </c>
      <c r="DA38" s="20" t="s">
        <v>32</v>
      </c>
      <c r="DB38" s="23" t="s">
        <v>51</v>
      </c>
      <c r="DC38" s="23" t="s">
        <v>52</v>
      </c>
      <c r="DE38" s="38" t="s">
        <v>30</v>
      </c>
      <c r="DH38" s="20" t="s">
        <v>32</v>
      </c>
      <c r="DI38" s="20" t="s">
        <v>33</v>
      </c>
      <c r="DJ38" s="20" t="s">
        <v>34</v>
      </c>
      <c r="DK38" s="20" t="s">
        <v>35</v>
      </c>
      <c r="DL38" s="20" t="s">
        <v>36</v>
      </c>
      <c r="DM38" s="20" t="s">
        <v>37</v>
      </c>
      <c r="DN38" s="23" t="s">
        <v>39</v>
      </c>
      <c r="DO38" s="23" t="s">
        <v>40</v>
      </c>
      <c r="DP38" s="23" t="s">
        <v>41</v>
      </c>
      <c r="DQ38" s="23" t="s">
        <v>42</v>
      </c>
      <c r="DR38" s="23" t="s">
        <v>53</v>
      </c>
      <c r="DS38" s="20" t="s">
        <v>32</v>
      </c>
      <c r="DT38" s="23" t="s">
        <v>51</v>
      </c>
      <c r="DU38" s="23" t="s">
        <v>52</v>
      </c>
    </row>
    <row r="39" spans="1:125">
      <c r="A39" s="8" t="s">
        <v>31</v>
      </c>
      <c r="B39" s="8">
        <f>($H$2-B33)*4+1</f>
        <v>1</v>
      </c>
      <c r="C39" s="8" t="s">
        <v>11</v>
      </c>
      <c r="D39" s="6">
        <f ca="1">INDEX(E$7:E$30,B39,1)</f>
        <v>-39.289000000000001</v>
      </c>
      <c r="E39" s="6">
        <f ca="1">INDEX(F$7:F$30,B39,1)</f>
        <v>-26.521999999999998</v>
      </c>
      <c r="F39" s="6">
        <f ca="1">INDEX(G$7:G$30,B39,1)</f>
        <v>32.53</v>
      </c>
      <c r="G39" s="6">
        <f ca="1">INDEX(H$7:H$30,B39,1)</f>
        <v>18.634</v>
      </c>
      <c r="H39" s="6">
        <f ca="1">INDEX(I$7:I$30,B39,1)</f>
        <v>2.202</v>
      </c>
      <c r="I39" s="6">
        <f ca="1">INDEX(J$7:J$30,B39,1)</f>
        <v>3.24</v>
      </c>
      <c r="J39" s="24">
        <f ca="1">(ABS(F39)+ABS(H39))*SIGN(F39)</f>
        <v>34.731999999999999</v>
      </c>
      <c r="K39" s="24">
        <f ca="1">(ABS(G39)+ABS(I39))*SIGN(G39)</f>
        <v>21.874000000000002</v>
      </c>
      <c r="L39" s="24">
        <f ca="1">(ABS(J39)+0.3*ABS(K39))*SIGN(J39)</f>
        <v>41.294200000000004</v>
      </c>
      <c r="M39" s="24">
        <f t="shared" ref="M39:M42" ca="1" si="14">(ABS(K39)+0.3*ABS(J39))*SIGN(K39)</f>
        <v>32.293599999999998</v>
      </c>
      <c r="N39" s="24">
        <f ca="1">IF($C$2&lt;=$C$3,L39,M39)</f>
        <v>41.294200000000004</v>
      </c>
      <c r="O39" s="48">
        <f ca="1">D39</f>
        <v>-39.289000000000001</v>
      </c>
      <c r="P39" s="48">
        <f ca="1">E39+N39</f>
        <v>14.772200000000005</v>
      </c>
      <c r="Q39" s="48">
        <f ca="1">E39-N39</f>
        <v>-67.816200000000009</v>
      </c>
      <c r="S39" s="39" t="s">
        <v>31</v>
      </c>
      <c r="T39" s="8">
        <f>($H$2-T33)*4+1</f>
        <v>1</v>
      </c>
      <c r="U39" s="8" t="s">
        <v>11</v>
      </c>
      <c r="V39" s="6">
        <f ca="1">INDEX(W$7:W$30,T39,1)</f>
        <v>-20.59</v>
      </c>
      <c r="W39" s="6">
        <f ca="1">INDEX(X$7:X$30,T39,1)</f>
        <v>-14.882</v>
      </c>
      <c r="X39" s="6">
        <f ca="1">INDEX(Y$7:Y$30,T39,1)</f>
        <v>34.676000000000002</v>
      </c>
      <c r="Y39" s="6">
        <f ca="1">INDEX(Z$7:Z$30,T39,1)</f>
        <v>19.658000000000001</v>
      </c>
      <c r="Z39" s="6">
        <f ca="1">INDEX(AA$7:AA$30,T39,1)</f>
        <v>2.3410000000000002</v>
      </c>
      <c r="AA39" s="6">
        <f ca="1">INDEX(AB$7:AB$30,T39,1)</f>
        <v>3.444</v>
      </c>
      <c r="AB39" s="24">
        <f ca="1">(ABS(X39)+ABS(Z39))*SIGN(X39)</f>
        <v>37.017000000000003</v>
      </c>
      <c r="AC39" s="24">
        <f ca="1">(ABS(Y39)+ABS(AA39))*SIGN(Y39)</f>
        <v>23.102</v>
      </c>
      <c r="AD39" s="24">
        <f ca="1">(ABS(AB39)+0.3*ABS(AC39))*SIGN(AB39)</f>
        <v>43.947600000000001</v>
      </c>
      <c r="AE39" s="24">
        <f t="shared" ref="AE39:AE42" ca="1" si="15">(ABS(AC39)+0.3*ABS(AB39))*SIGN(AC39)</f>
        <v>34.207099999999997</v>
      </c>
      <c r="AF39" s="24">
        <f ca="1">IF($C$2&lt;=$C$3,AD39,AE39)</f>
        <v>43.947600000000001</v>
      </c>
      <c r="AG39" s="48">
        <f ca="1">V39</f>
        <v>-20.59</v>
      </c>
      <c r="AH39" s="48">
        <f ca="1">W39+AF39</f>
        <v>29.065600000000003</v>
      </c>
      <c r="AI39" s="48">
        <f ca="1">W39-AF39</f>
        <v>-58.829599999999999</v>
      </c>
      <c r="AK39" s="39" t="s">
        <v>31</v>
      </c>
      <c r="AL39" s="8">
        <f>($H$2-AL33)*4+1</f>
        <v>1</v>
      </c>
      <c r="AM39" s="8" t="s">
        <v>11</v>
      </c>
      <c r="AN39" s="6">
        <f ca="1">INDEX(AO$7:AO$30,AL39,1)</f>
        <v>-18.780999999999999</v>
      </c>
      <c r="AO39" s="6">
        <f ca="1">INDEX(AP$7:AP$30,AL39,1)</f>
        <v>-12.755000000000001</v>
      </c>
      <c r="AP39" s="6">
        <f ca="1">INDEX(AQ$7:AQ$30,AL39,1)</f>
        <v>34.058</v>
      </c>
      <c r="AQ39" s="6">
        <f ca="1">INDEX(AR$7:AR$30,AL39,1)</f>
        <v>19.084</v>
      </c>
      <c r="AR39" s="6">
        <f ca="1">INDEX(AS$7:AS$30,AL39,1)</f>
        <v>2.29</v>
      </c>
      <c r="AS39" s="6">
        <f ca="1">INDEX(AT$7:AT$30,AL39,1)</f>
        <v>3.3679999999999999</v>
      </c>
      <c r="AT39" s="24">
        <f ca="1">(ABS(AP39)+ABS(AR39))*SIGN(AP39)</f>
        <v>36.347999999999999</v>
      </c>
      <c r="AU39" s="24">
        <f ca="1">(ABS(AQ39)+ABS(AS39))*SIGN(AQ39)</f>
        <v>22.451999999999998</v>
      </c>
      <c r="AV39" s="24">
        <f ca="1">(ABS(AT39)+0.3*ABS(AU39))*SIGN(AT39)</f>
        <v>43.083599999999997</v>
      </c>
      <c r="AW39" s="24">
        <f t="shared" ref="AW39:AW42" ca="1" si="16">(ABS(AU39)+0.3*ABS(AT39))*SIGN(AU39)</f>
        <v>33.356399999999994</v>
      </c>
      <c r="AX39" s="24">
        <f ca="1">IF($C$2&lt;=$C$3,AV39,AW39)</f>
        <v>43.083599999999997</v>
      </c>
      <c r="AY39" s="48">
        <f ca="1">AN39</f>
        <v>-18.780999999999999</v>
      </c>
      <c r="AZ39" s="48">
        <f ca="1">AO39+AX39</f>
        <v>30.328599999999994</v>
      </c>
      <c r="BA39" s="48">
        <f ca="1">AO39-AX39</f>
        <v>-55.8386</v>
      </c>
      <c r="BC39" s="39" t="s">
        <v>31</v>
      </c>
      <c r="BD39" s="8">
        <f>($H$2-BD33)*4+1</f>
        <v>1</v>
      </c>
      <c r="BE39" s="8" t="s">
        <v>11</v>
      </c>
      <c r="BF39" s="6">
        <f ca="1">INDEX(BG$7:BG$30,BD39,1)</f>
        <v>-29.675999999999998</v>
      </c>
      <c r="BG39" s="6">
        <f ca="1">INDEX(BH$7:BH$30,BD39,1)</f>
        <v>-18.683</v>
      </c>
      <c r="BH39" s="6">
        <f ca="1">INDEX(BI$7:BI$30,BD39,1)</f>
        <v>18.004000000000001</v>
      </c>
      <c r="BI39" s="6">
        <f ca="1">INDEX(BJ$7:BJ$30,BD39,1)</f>
        <v>10.083</v>
      </c>
      <c r="BJ39" s="6">
        <f ca="1">INDEX(BK$7:BK$30,BD39,1)</f>
        <v>1.2090000000000001</v>
      </c>
      <c r="BK39" s="6">
        <f ca="1">INDEX(BL$7:BL$30,BD39,1)</f>
        <v>1.7789999999999999</v>
      </c>
      <c r="BL39" s="24">
        <f ca="1">(ABS(BH39)+ABS(BJ39))*SIGN(BH39)</f>
        <v>19.213000000000001</v>
      </c>
      <c r="BM39" s="24">
        <f ca="1">(ABS(BI39)+ABS(BK39))*SIGN(BI39)</f>
        <v>11.862</v>
      </c>
      <c r="BN39" s="24">
        <f ca="1">(ABS(BL39)+0.3*ABS(BM39))*SIGN(BL39)</f>
        <v>22.771599999999999</v>
      </c>
      <c r="BO39" s="24">
        <f t="shared" ref="BO39:BO42" ca="1" si="17">(ABS(BM39)+0.3*ABS(BL39))*SIGN(BM39)</f>
        <v>17.625900000000001</v>
      </c>
      <c r="BP39" s="24">
        <f ca="1">IF($C$2&lt;=$C$3,BN39,BO39)</f>
        <v>22.771599999999999</v>
      </c>
      <c r="BQ39" s="48">
        <f ca="1">BF39</f>
        <v>-29.675999999999998</v>
      </c>
      <c r="BR39" s="48">
        <f ca="1">BG39+BP39</f>
        <v>4.0885999999999996</v>
      </c>
      <c r="BS39" s="48">
        <f ca="1">BG39-BP39</f>
        <v>-41.454599999999999</v>
      </c>
      <c r="BU39" s="39" t="s">
        <v>31</v>
      </c>
      <c r="BV39" s="8">
        <f>($H$2-BV33)*4+1</f>
        <v>1</v>
      </c>
      <c r="BW39" s="8" t="s">
        <v>11</v>
      </c>
      <c r="BX39" s="6">
        <f ca="1">INDEX(BY$7:BY$30,BV39,1)</f>
        <v>-44.405000000000001</v>
      </c>
      <c r="BY39" s="6">
        <f ca="1">INDEX(BZ$7:BZ$30,BV39,1)</f>
        <v>-27.754999999999999</v>
      </c>
      <c r="BZ39" s="6">
        <f ca="1">INDEX(CA$7:CA$30,BV39,1)</f>
        <v>34.162999999999997</v>
      </c>
      <c r="CA39" s="6">
        <f ca="1">INDEX(CB$7:CB$30,BV39,1)</f>
        <v>19.309000000000001</v>
      </c>
      <c r="CB39" s="6">
        <f ca="1">INDEX(CC$7:CC$30,BV39,1)</f>
        <v>2.3039999999999998</v>
      </c>
      <c r="CC39" s="6">
        <f ca="1">INDEX(CD$7:CD$30,BV39,1)</f>
        <v>3.39</v>
      </c>
      <c r="CD39" s="24">
        <f ca="1">(ABS(BZ39)+ABS(CB39))*SIGN(BZ39)</f>
        <v>36.466999999999999</v>
      </c>
      <c r="CE39" s="24">
        <f ca="1">(ABS(CA39)+ABS(CC39))*SIGN(CA39)</f>
        <v>22.699000000000002</v>
      </c>
      <c r="CF39" s="24">
        <f ca="1">(ABS(CD39)+0.3*ABS(CE39))*SIGN(CD39)</f>
        <v>43.276699999999998</v>
      </c>
      <c r="CG39" s="24">
        <f t="shared" ref="CG39:CG42" ca="1" si="18">(ABS(CE39)+0.3*ABS(CD39))*SIGN(CE39)</f>
        <v>33.639099999999999</v>
      </c>
      <c r="CH39" s="24">
        <f ca="1">IF($C$2&lt;=$C$3,CF39,CG39)</f>
        <v>43.276699999999998</v>
      </c>
      <c r="CI39" s="48">
        <f ca="1">BX39</f>
        <v>-44.405000000000001</v>
      </c>
      <c r="CJ39" s="48">
        <f ca="1">BY39+CH39</f>
        <v>15.521699999999999</v>
      </c>
      <c r="CK39" s="48">
        <f ca="1">BY39-CH39</f>
        <v>-71.031700000000001</v>
      </c>
      <c r="CM39" s="39" t="s">
        <v>31</v>
      </c>
      <c r="CN39" s="8">
        <f>($H$2-CN33)*4+1</f>
        <v>1</v>
      </c>
      <c r="CO39" s="8" t="s">
        <v>11</v>
      </c>
      <c r="CP39" s="6">
        <f ca="1">INDEX(CQ$7:CQ$30,CN39,1)</f>
        <v>-23.875</v>
      </c>
      <c r="CQ39" s="6">
        <f ca="1">INDEX(CR$7:CR$30,CN39,1)</f>
        <v>-14.944000000000001</v>
      </c>
      <c r="CR39" s="6">
        <f ca="1">INDEX(CS$7:CS$30,CN39,1)</f>
        <v>26.420999999999999</v>
      </c>
      <c r="CS39" s="6">
        <f ca="1">INDEX(CT$7:CT$30,CN39,1)</f>
        <v>15.159000000000001</v>
      </c>
      <c r="CT39" s="6">
        <f ca="1">INDEX(CU$7:CU$30,CN39,1)</f>
        <v>1.788</v>
      </c>
      <c r="CU39" s="6">
        <f ca="1">INDEX(CV$7:CV$30,CN39,1)</f>
        <v>2.6309999999999998</v>
      </c>
      <c r="CV39" s="24">
        <f ca="1">(ABS(CR39)+ABS(CT39))*SIGN(CR39)</f>
        <v>28.209</v>
      </c>
      <c r="CW39" s="24">
        <f ca="1">(ABS(CS39)+ABS(CU39))*SIGN(CS39)</f>
        <v>17.79</v>
      </c>
      <c r="CX39" s="24">
        <f ca="1">(ABS(CV39)+0.3*ABS(CW39))*SIGN(CV39)</f>
        <v>33.545999999999999</v>
      </c>
      <c r="CY39" s="24">
        <f t="shared" ref="CY39:CY42" ca="1" si="19">(ABS(CW39)+0.3*ABS(CV39))*SIGN(CW39)</f>
        <v>26.252699999999997</v>
      </c>
      <c r="CZ39" s="24">
        <f ca="1">IF($C$2&lt;=$C$3,CX39,CY39)</f>
        <v>33.545999999999999</v>
      </c>
      <c r="DA39" s="48">
        <f ca="1">CP39</f>
        <v>-23.875</v>
      </c>
      <c r="DB39" s="48">
        <f ca="1">CQ39+CZ39</f>
        <v>18.601999999999997</v>
      </c>
      <c r="DC39" s="48">
        <f ca="1">CQ39-CZ39</f>
        <v>-48.49</v>
      </c>
      <c r="DE39" s="39" t="s">
        <v>31</v>
      </c>
      <c r="DF39" s="8">
        <f>($H$2-DF33)*4+1</f>
        <v>1</v>
      </c>
      <c r="DG39" s="8" t="s">
        <v>11</v>
      </c>
      <c r="DH39" s="6">
        <f ca="1">INDEX(DI$7:DI$30,DF39,1)</f>
        <v>-23.875</v>
      </c>
      <c r="DI39" s="6">
        <f ca="1">INDEX(DJ$7:DJ$30,DF39,1)</f>
        <v>-14.944000000000001</v>
      </c>
      <c r="DJ39" s="6">
        <f ca="1">INDEX(DK$7:DK$30,DF39,1)</f>
        <v>26.420999999999999</v>
      </c>
      <c r="DK39" s="6">
        <f ca="1">INDEX(DL$7:DL$30,DF39,1)</f>
        <v>15.159000000000001</v>
      </c>
      <c r="DL39" s="6">
        <f ca="1">INDEX(DM$7:DM$30,DF39,1)</f>
        <v>1.788</v>
      </c>
      <c r="DM39" s="6">
        <f ca="1">INDEX(DN$7:DN$30,DF39,1)</f>
        <v>2.6309999999999998</v>
      </c>
      <c r="DN39" s="24">
        <f ca="1">(ABS(DJ39)+ABS(DL39))*SIGN(DJ39)</f>
        <v>28.209</v>
      </c>
      <c r="DO39" s="24">
        <f ca="1">(ABS(DK39)+ABS(DM39))*SIGN(DK39)</f>
        <v>17.79</v>
      </c>
      <c r="DP39" s="24">
        <f ca="1">(ABS(DN39)+0.3*ABS(DO39))*SIGN(DN39)</f>
        <v>33.545999999999999</v>
      </c>
      <c r="DQ39" s="24">
        <f t="shared" ref="DQ39:DQ42" ca="1" si="20">(ABS(DO39)+0.3*ABS(DN39))*SIGN(DO39)</f>
        <v>26.252699999999997</v>
      </c>
      <c r="DR39" s="24">
        <f ca="1">IF($C$2&lt;=$C$3,DP39,DQ39)</f>
        <v>33.545999999999999</v>
      </c>
      <c r="DS39" s="48">
        <f ca="1">DH39</f>
        <v>-23.875</v>
      </c>
      <c r="DT39" s="48">
        <f ca="1">DI39+DR39</f>
        <v>18.601999999999997</v>
      </c>
      <c r="DU39" s="48">
        <f ca="1">DI39-DR39</f>
        <v>-48.49</v>
      </c>
    </row>
    <row r="40" spans="1:125">
      <c r="B40" s="8">
        <f>B39+1</f>
        <v>2</v>
      </c>
      <c r="C40" s="8" t="s">
        <v>10</v>
      </c>
      <c r="D40" s="6">
        <f ca="1">INDEX(E$7:E$30,B40,1)</f>
        <v>-26.155999999999999</v>
      </c>
      <c r="E40" s="6">
        <f ca="1">INDEX(F$7:F$30,B40,1)</f>
        <v>-18.542000000000002</v>
      </c>
      <c r="F40" s="6">
        <f ca="1">INDEX(G$7:G$30,B40,1)</f>
        <v>-29.925000000000001</v>
      </c>
      <c r="G40" s="6">
        <f ca="1">INDEX(H$7:H$30,B40,1)</f>
        <v>-17.125</v>
      </c>
      <c r="H40" s="6">
        <f ca="1">INDEX(I$7:I$30,B40,1)</f>
        <v>-2.0249999999999999</v>
      </c>
      <c r="I40" s="6">
        <f ca="1">INDEX(J$7:J$30,B40,1)</f>
        <v>-2.98</v>
      </c>
      <c r="J40" s="24">
        <f t="shared" ref="J40:J42" ca="1" si="21">(ABS(F40)+ABS(H40))*SIGN(F40)</f>
        <v>-31.95</v>
      </c>
      <c r="K40" s="24">
        <f t="shared" ref="K40:K42" ca="1" si="22">(ABS(G40)+ABS(I40))*SIGN(G40)</f>
        <v>-20.105</v>
      </c>
      <c r="L40" s="24">
        <f t="shared" ref="L40:L42" ca="1" si="23">(ABS(J40)+0.3*ABS(K40))*SIGN(J40)</f>
        <v>-37.981499999999997</v>
      </c>
      <c r="M40" s="24">
        <f t="shared" ca="1" si="14"/>
        <v>-29.689999999999998</v>
      </c>
      <c r="N40" s="24">
        <f ca="1">IF($C$2&lt;=$C$3,L40,M40)</f>
        <v>-37.981499999999997</v>
      </c>
      <c r="O40" s="48">
        <f t="shared" ref="O40:O42" ca="1" si="24">D40</f>
        <v>-26.155999999999999</v>
      </c>
      <c r="P40" s="48">
        <f t="shared" ref="P40:P42" ca="1" si="25">E40+N40</f>
        <v>-56.523499999999999</v>
      </c>
      <c r="Q40" s="48">
        <f t="shared" ref="Q40:Q42" ca="1" si="26">E40-N40</f>
        <v>19.439499999999995</v>
      </c>
      <c r="S40" s="38"/>
      <c r="T40" s="8">
        <f>T39+1</f>
        <v>2</v>
      </c>
      <c r="U40" s="8" t="s">
        <v>10</v>
      </c>
      <c r="V40" s="6">
        <f ca="1">INDEX(W$7:W$30,T40,1)</f>
        <v>-32.914000000000001</v>
      </c>
      <c r="W40" s="6">
        <f ca="1">INDEX(X$7:X$30,T40,1)</f>
        <v>-22.029</v>
      </c>
      <c r="X40" s="6">
        <f ca="1">INDEX(Y$7:Y$30,T40,1)</f>
        <v>-34.243000000000002</v>
      </c>
      <c r="Y40" s="6">
        <f ca="1">INDEX(Z$7:Z$30,T40,1)</f>
        <v>-19.454000000000001</v>
      </c>
      <c r="Z40" s="6">
        <f ca="1">INDEX(AA$7:AA$30,T40,1)</f>
        <v>-2.3130000000000002</v>
      </c>
      <c r="AA40" s="6">
        <f ca="1">INDEX(AB$7:AB$30,T40,1)</f>
        <v>-3.403</v>
      </c>
      <c r="AB40" s="24">
        <f t="shared" ref="AB40:AB42" ca="1" si="27">(ABS(X40)+ABS(Z40))*SIGN(X40)</f>
        <v>-36.556000000000004</v>
      </c>
      <c r="AC40" s="24">
        <f t="shared" ref="AC40:AC42" ca="1" si="28">(ABS(Y40)+ABS(AA40))*SIGN(Y40)</f>
        <v>-22.856999999999999</v>
      </c>
      <c r="AD40" s="24">
        <f t="shared" ref="AD40:AD42" ca="1" si="29">(ABS(AB40)+0.3*ABS(AC40))*SIGN(AB40)</f>
        <v>-43.413100000000007</v>
      </c>
      <c r="AE40" s="24">
        <f t="shared" ca="1" si="15"/>
        <v>-33.823799999999999</v>
      </c>
      <c r="AF40" s="24">
        <f ca="1">IF($C$2&lt;=$C$3,AD40,AE40)</f>
        <v>-43.413100000000007</v>
      </c>
      <c r="AG40" s="48">
        <f t="shared" ref="AG40:AG42" ca="1" si="30">V40</f>
        <v>-32.914000000000001</v>
      </c>
      <c r="AH40" s="48">
        <f t="shared" ref="AH40:AH42" ca="1" si="31">W40+AF40</f>
        <v>-65.442100000000011</v>
      </c>
      <c r="AI40" s="48">
        <f t="shared" ref="AI40:AI42" ca="1" si="32">W40-AF40</f>
        <v>21.384100000000007</v>
      </c>
      <c r="AK40" s="38"/>
      <c r="AL40" s="8">
        <f>AL39+1</f>
        <v>2</v>
      </c>
      <c r="AM40" s="8" t="s">
        <v>10</v>
      </c>
      <c r="AN40" s="6">
        <f ca="1">INDEX(AO$7:AO$30,AL40,1)</f>
        <v>-26.568000000000001</v>
      </c>
      <c r="AO40" s="6">
        <f ca="1">INDEX(AP$7:AP$30,AL40,1)</f>
        <v>-17.206</v>
      </c>
      <c r="AP40" s="6">
        <f ca="1">INDEX(AQ$7:AQ$30,AL40,1)</f>
        <v>-19.45</v>
      </c>
      <c r="AQ40" s="6">
        <f ca="1">INDEX(AR$7:AR$30,AL40,1)</f>
        <v>-10.839</v>
      </c>
      <c r="AR40" s="6">
        <f ca="1">INDEX(AS$7:AS$30,AL40,1)</f>
        <v>-1.304</v>
      </c>
      <c r="AS40" s="6">
        <f ca="1">INDEX(AT$7:AT$30,AL40,1)</f>
        <v>-1.9179999999999999</v>
      </c>
      <c r="AT40" s="24">
        <f t="shared" ref="AT40:AT42" ca="1" si="33">(ABS(AP40)+ABS(AR40))*SIGN(AP40)</f>
        <v>-20.753999999999998</v>
      </c>
      <c r="AU40" s="24">
        <f t="shared" ref="AU40:AU42" ca="1" si="34">(ABS(AQ40)+ABS(AS40))*SIGN(AQ40)</f>
        <v>-12.757</v>
      </c>
      <c r="AV40" s="24">
        <f t="shared" ref="AV40:AV42" ca="1" si="35">(ABS(AT40)+0.3*ABS(AU40))*SIGN(AT40)</f>
        <v>-24.581099999999999</v>
      </c>
      <c r="AW40" s="24">
        <f t="shared" ca="1" si="16"/>
        <v>-18.9832</v>
      </c>
      <c r="AX40" s="24">
        <f ca="1">IF($C$2&lt;=$C$3,AV40,AW40)</f>
        <v>-24.581099999999999</v>
      </c>
      <c r="AY40" s="48">
        <f t="shared" ref="AY40:AY42" ca="1" si="36">AN40</f>
        <v>-26.568000000000001</v>
      </c>
      <c r="AZ40" s="48">
        <f t="shared" ref="AZ40:AZ42" ca="1" si="37">AO40+AX40</f>
        <v>-41.787099999999995</v>
      </c>
      <c r="BA40" s="48">
        <f t="shared" ref="BA40:BA42" ca="1" si="38">AO40-AX40</f>
        <v>7.3750999999999998</v>
      </c>
      <c r="BC40" s="38"/>
      <c r="BD40" s="8">
        <f>BD39+1</f>
        <v>2</v>
      </c>
      <c r="BE40" s="8" t="s">
        <v>10</v>
      </c>
      <c r="BF40" s="6">
        <f ca="1">INDEX(BG$7:BG$30,BD40,1)</f>
        <v>-25.573</v>
      </c>
      <c r="BG40" s="6">
        <f ca="1">INDEX(BH$7:BH$30,BD40,1)</f>
        <v>-16.151</v>
      </c>
      <c r="BH40" s="6">
        <f ca="1">INDEX(BI$7:BI$30,BD40,1)</f>
        <v>-32.741999999999997</v>
      </c>
      <c r="BI40" s="6">
        <f ca="1">INDEX(BJ$7:BJ$30,BD40,1)</f>
        <v>-18.408999999999999</v>
      </c>
      <c r="BJ40" s="6">
        <f ca="1">INDEX(BK$7:BK$30,BD40,1)</f>
        <v>-2.2040000000000002</v>
      </c>
      <c r="BK40" s="6">
        <f ca="1">INDEX(BL$7:BL$30,BD40,1)</f>
        <v>-3.2429999999999999</v>
      </c>
      <c r="BL40" s="24">
        <f t="shared" ref="BL40:BL42" ca="1" si="39">(ABS(BH40)+ABS(BJ40))*SIGN(BH40)</f>
        <v>-34.945999999999998</v>
      </c>
      <c r="BM40" s="24">
        <f t="shared" ref="BM40:BM42" ca="1" si="40">(ABS(BI40)+ABS(BK40))*SIGN(BI40)</f>
        <v>-21.651999999999997</v>
      </c>
      <c r="BN40" s="24">
        <f t="shared" ref="BN40:BN42" ca="1" si="41">(ABS(BL40)+0.3*ABS(BM40))*SIGN(BL40)</f>
        <v>-41.441599999999994</v>
      </c>
      <c r="BO40" s="24">
        <f t="shared" ca="1" si="17"/>
        <v>-32.135799999999996</v>
      </c>
      <c r="BP40" s="24">
        <f ca="1">IF($C$2&lt;=$C$3,BN40,BO40)</f>
        <v>-41.441599999999994</v>
      </c>
      <c r="BQ40" s="48">
        <f t="shared" ref="BQ40:BQ42" ca="1" si="42">BF40</f>
        <v>-25.573</v>
      </c>
      <c r="BR40" s="48">
        <f t="shared" ref="BR40:BR42" ca="1" si="43">BG40+BP40</f>
        <v>-57.59259999999999</v>
      </c>
      <c r="BS40" s="48">
        <f t="shared" ref="BS40:BS42" ca="1" si="44">BG40-BP40</f>
        <v>25.290599999999994</v>
      </c>
      <c r="BU40" s="38"/>
      <c r="BV40" s="8">
        <f>BV39+1</f>
        <v>2</v>
      </c>
      <c r="BW40" s="8" t="s">
        <v>10</v>
      </c>
      <c r="BX40" s="6">
        <f ca="1">INDEX(BY$7:BY$30,BV40,1)</f>
        <v>-45.972999999999999</v>
      </c>
      <c r="BY40" s="6">
        <f ca="1">INDEX(BZ$7:BZ$30,BV40,1)</f>
        <v>-28.704999999999998</v>
      </c>
      <c r="BZ40" s="6">
        <f ca="1">INDEX(CA$7:CA$30,BV40,1)</f>
        <v>-34.743000000000002</v>
      </c>
      <c r="CA40" s="6">
        <f ca="1">INDEX(CB$7:CB$30,BV40,1)</f>
        <v>-19.608000000000001</v>
      </c>
      <c r="CB40" s="6">
        <f ca="1">INDEX(CC$7:CC$30,BV40,1)</f>
        <v>-2.3420000000000001</v>
      </c>
      <c r="CC40" s="6">
        <f ca="1">INDEX(CD$7:CD$30,BV40,1)</f>
        <v>-3.4460000000000002</v>
      </c>
      <c r="CD40" s="24">
        <f t="shared" ref="CD40:CD42" ca="1" si="45">(ABS(BZ40)+ABS(CB40))*SIGN(BZ40)</f>
        <v>-37.085000000000001</v>
      </c>
      <c r="CE40" s="24">
        <f t="shared" ref="CE40:CE42" ca="1" si="46">(ABS(CA40)+ABS(CC40))*SIGN(CA40)</f>
        <v>-23.054000000000002</v>
      </c>
      <c r="CF40" s="24">
        <f t="shared" ref="CF40:CF42" ca="1" si="47">(ABS(CD40)+0.3*ABS(CE40))*SIGN(CD40)</f>
        <v>-44.001200000000004</v>
      </c>
      <c r="CG40" s="24">
        <f t="shared" ca="1" si="18"/>
        <v>-34.179500000000004</v>
      </c>
      <c r="CH40" s="24">
        <f ca="1">IF($C$2&lt;=$C$3,CF40,CG40)</f>
        <v>-44.001200000000004</v>
      </c>
      <c r="CI40" s="48">
        <f t="shared" ref="CI40:CI42" ca="1" si="48">BX40</f>
        <v>-45.972999999999999</v>
      </c>
      <c r="CJ40" s="48">
        <f t="shared" ref="CJ40:CJ42" ca="1" si="49">BY40+CH40</f>
        <v>-72.706199999999995</v>
      </c>
      <c r="CK40" s="48">
        <f t="shared" ref="CK40:CK42" ca="1" si="50">BY40-CH40</f>
        <v>15.296200000000006</v>
      </c>
      <c r="CM40" s="38"/>
      <c r="CN40" s="8">
        <f>CN39+1</f>
        <v>2</v>
      </c>
      <c r="CO40" s="8" t="s">
        <v>10</v>
      </c>
      <c r="CP40" s="6">
        <f ca="1">INDEX(CQ$7:CQ$30,CN40,1)</f>
        <v>-29.661999999999999</v>
      </c>
      <c r="CQ40" s="6">
        <f ca="1">INDEX(CR$7:CR$30,CN40,1)</f>
        <v>-18.495000000000001</v>
      </c>
      <c r="CR40" s="6">
        <f ca="1">INDEX(CS$7:CS$30,CN40,1)</f>
        <v>-21.407</v>
      </c>
      <c r="CS40" s="6">
        <f ca="1">INDEX(CT$7:CT$30,CN40,1)</f>
        <v>-12.199</v>
      </c>
      <c r="CT40" s="6">
        <f ca="1">INDEX(CU$7:CU$30,CN40,1)</f>
        <v>-1.446</v>
      </c>
      <c r="CU40" s="6">
        <f ca="1">INDEX(CV$7:CV$30,CN40,1)</f>
        <v>-2.1280000000000001</v>
      </c>
      <c r="CV40" s="24">
        <f t="shared" ref="CV40:CV42" ca="1" si="51">(ABS(CR40)+ABS(CT40))*SIGN(CR40)</f>
        <v>-22.853000000000002</v>
      </c>
      <c r="CW40" s="24">
        <f t="shared" ref="CW40:CW42" ca="1" si="52">(ABS(CS40)+ABS(CU40))*SIGN(CS40)</f>
        <v>-14.327</v>
      </c>
      <c r="CX40" s="24">
        <f t="shared" ref="CX40:CX42" ca="1" si="53">(ABS(CV40)+0.3*ABS(CW40))*SIGN(CV40)</f>
        <v>-27.1511</v>
      </c>
      <c r="CY40" s="24">
        <f t="shared" ca="1" si="19"/>
        <v>-21.1829</v>
      </c>
      <c r="CZ40" s="24">
        <f ca="1">IF($C$2&lt;=$C$3,CX40,CY40)</f>
        <v>-27.1511</v>
      </c>
      <c r="DA40" s="48">
        <f t="shared" ref="DA40:DA42" ca="1" si="54">CP40</f>
        <v>-29.661999999999999</v>
      </c>
      <c r="DB40" s="48">
        <f t="shared" ref="DB40:DB42" ca="1" si="55">CQ40+CZ40</f>
        <v>-45.646100000000004</v>
      </c>
      <c r="DC40" s="48">
        <f t="shared" ref="DC40:DC42" ca="1" si="56">CQ40-CZ40</f>
        <v>8.6560999999999986</v>
      </c>
      <c r="DE40" s="38"/>
      <c r="DF40" s="8">
        <f>DF39+1</f>
        <v>2</v>
      </c>
      <c r="DG40" s="8" t="s">
        <v>10</v>
      </c>
      <c r="DH40" s="6">
        <f ca="1">INDEX(DI$7:DI$30,DF40,1)</f>
        <v>-29.661999999999999</v>
      </c>
      <c r="DI40" s="6">
        <f ca="1">INDEX(DJ$7:DJ$30,DF40,1)</f>
        <v>-18.495000000000001</v>
      </c>
      <c r="DJ40" s="6">
        <f ca="1">INDEX(DK$7:DK$30,DF40,1)</f>
        <v>-21.407</v>
      </c>
      <c r="DK40" s="6">
        <f ca="1">INDEX(DL$7:DL$30,DF40,1)</f>
        <v>-12.199</v>
      </c>
      <c r="DL40" s="6">
        <f ca="1">INDEX(DM$7:DM$30,DF40,1)</f>
        <v>-1.446</v>
      </c>
      <c r="DM40" s="6">
        <f ca="1">INDEX(DN$7:DN$30,DF40,1)</f>
        <v>-2.1280000000000001</v>
      </c>
      <c r="DN40" s="24">
        <f t="shared" ref="DN40:DN42" ca="1" si="57">(ABS(DJ40)+ABS(DL40))*SIGN(DJ40)</f>
        <v>-22.853000000000002</v>
      </c>
      <c r="DO40" s="24">
        <f t="shared" ref="DO40:DO42" ca="1" si="58">(ABS(DK40)+ABS(DM40))*SIGN(DK40)</f>
        <v>-14.327</v>
      </c>
      <c r="DP40" s="24">
        <f t="shared" ref="DP40:DP42" ca="1" si="59">(ABS(DN40)+0.3*ABS(DO40))*SIGN(DN40)</f>
        <v>-27.1511</v>
      </c>
      <c r="DQ40" s="24">
        <f t="shared" ca="1" si="20"/>
        <v>-21.1829</v>
      </c>
      <c r="DR40" s="24">
        <f ca="1">IF($C$2&lt;=$C$3,DP40,DQ40)</f>
        <v>-27.1511</v>
      </c>
      <c r="DS40" s="48">
        <f t="shared" ref="DS40:DS42" ca="1" si="60">DH40</f>
        <v>-29.661999999999999</v>
      </c>
      <c r="DT40" s="48">
        <f t="shared" ref="DT40:DT42" ca="1" si="61">DI40+DR40</f>
        <v>-45.646100000000004</v>
      </c>
      <c r="DU40" s="48">
        <f t="shared" ref="DU40:DU42" ca="1" si="62">DI40-DR40</f>
        <v>8.6560999999999986</v>
      </c>
    </row>
    <row r="41" spans="1:125">
      <c r="B41" s="8">
        <f t="shared" ref="B41:B42" si="63">B40+1</f>
        <v>3</v>
      </c>
      <c r="C41" s="8" t="s">
        <v>9</v>
      </c>
      <c r="D41" s="6">
        <f ca="1">INDEX(E$7:E$30,B41,1)</f>
        <v>51.494</v>
      </c>
      <c r="E41" s="6">
        <f ca="1">INDEX(F$7:F$30,B41,1)</f>
        <v>35.267000000000003</v>
      </c>
      <c r="F41" s="6">
        <f ca="1">INDEX(G$7:G$30,B41,1)</f>
        <v>-14.523999999999999</v>
      </c>
      <c r="G41" s="6">
        <f ca="1">INDEX(H$7:H$30,B41,1)</f>
        <v>-8.3160000000000007</v>
      </c>
      <c r="H41" s="6">
        <f ca="1">INDEX(I$7:I$30,B41,1)</f>
        <v>-0.98299999999999998</v>
      </c>
      <c r="I41" s="6">
        <f ca="1">INDEX(J$7:J$30,B41,1)</f>
        <v>-1.446</v>
      </c>
      <c r="J41" s="24">
        <f t="shared" ca="1" si="21"/>
        <v>-15.507</v>
      </c>
      <c r="K41" s="24">
        <f t="shared" ca="1" si="22"/>
        <v>-9.7620000000000005</v>
      </c>
      <c r="L41" s="24">
        <f t="shared" ca="1" si="23"/>
        <v>-18.435600000000001</v>
      </c>
      <c r="M41" s="24">
        <f t="shared" ca="1" si="14"/>
        <v>-14.414100000000001</v>
      </c>
      <c r="N41" s="24">
        <f ca="1">IF($C$2&lt;=$C$3,L41,M41)</f>
        <v>-18.435600000000001</v>
      </c>
      <c r="O41" s="24">
        <f t="shared" ca="1" si="24"/>
        <v>51.494</v>
      </c>
      <c r="P41" s="24">
        <f t="shared" ca="1" si="25"/>
        <v>16.831400000000002</v>
      </c>
      <c r="Q41" s="24">
        <f t="shared" ca="1" si="26"/>
        <v>53.702600000000004</v>
      </c>
      <c r="S41" s="38"/>
      <c r="T41" s="8">
        <f t="shared" ref="T41:T42" si="64">T40+1</f>
        <v>3</v>
      </c>
      <c r="U41" s="8" t="s">
        <v>9</v>
      </c>
      <c r="V41" s="6">
        <f ca="1">INDEX(W$7:W$30,T41,1)</f>
        <v>39.564</v>
      </c>
      <c r="W41" s="6">
        <f ca="1">INDEX(X$7:X$30,T41,1)</f>
        <v>27.645</v>
      </c>
      <c r="X41" s="6">
        <f ca="1">INDEX(Y$7:Y$30,T41,1)</f>
        <v>-18.137</v>
      </c>
      <c r="Y41" s="6">
        <f ca="1">INDEX(Z$7:Z$30,T41,1)</f>
        <v>-10.292999999999999</v>
      </c>
      <c r="Z41" s="6">
        <f ca="1">INDEX(AA$7:AA$30,T41,1)</f>
        <v>-1.2250000000000001</v>
      </c>
      <c r="AA41" s="6">
        <f ca="1">INDEX(AB$7:AB$30,T41,1)</f>
        <v>-1.802</v>
      </c>
      <c r="AB41" s="24">
        <f t="shared" ca="1" si="27"/>
        <v>-19.362000000000002</v>
      </c>
      <c r="AC41" s="24">
        <f t="shared" ca="1" si="28"/>
        <v>-12.094999999999999</v>
      </c>
      <c r="AD41" s="24">
        <f t="shared" ca="1" si="29"/>
        <v>-22.990500000000001</v>
      </c>
      <c r="AE41" s="24">
        <f t="shared" ca="1" si="15"/>
        <v>-17.903599999999997</v>
      </c>
      <c r="AF41" s="24">
        <f ca="1">IF($C$2&lt;=$C$3,AD41,AE41)</f>
        <v>-22.990500000000001</v>
      </c>
      <c r="AG41" s="24">
        <f t="shared" ca="1" si="30"/>
        <v>39.564</v>
      </c>
      <c r="AH41" s="24">
        <f t="shared" ca="1" si="31"/>
        <v>4.6544999999999987</v>
      </c>
      <c r="AI41" s="24">
        <f t="shared" ca="1" si="32"/>
        <v>50.6355</v>
      </c>
      <c r="AK41" s="38"/>
      <c r="AL41" s="8">
        <f t="shared" ref="AL41:AL42" si="65">AL40+1</f>
        <v>3</v>
      </c>
      <c r="AM41" s="8" t="s">
        <v>9</v>
      </c>
      <c r="AN41" s="6">
        <f ca="1">INDEX(AO$7:AO$30,AL41,1)</f>
        <v>36.734999999999999</v>
      </c>
      <c r="AO41" s="6">
        <f ca="1">INDEX(AP$7:AP$30,AL41,1)</f>
        <v>24.832999999999998</v>
      </c>
      <c r="AP41" s="6">
        <f ca="1">INDEX(AQ$7:AQ$30,AL41,1)</f>
        <v>-16.721</v>
      </c>
      <c r="AQ41" s="6">
        <f ca="1">INDEX(AR$7:AR$30,AL41,1)</f>
        <v>-9.35</v>
      </c>
      <c r="AR41" s="6">
        <f ca="1">INDEX(AS$7:AS$30,AL41,1)</f>
        <v>-1.123</v>
      </c>
      <c r="AS41" s="6">
        <f ca="1">INDEX(AT$7:AT$30,AL41,1)</f>
        <v>-1.6519999999999999</v>
      </c>
      <c r="AT41" s="24">
        <f t="shared" ca="1" si="33"/>
        <v>-17.844000000000001</v>
      </c>
      <c r="AU41" s="24">
        <f t="shared" ca="1" si="34"/>
        <v>-11.001999999999999</v>
      </c>
      <c r="AV41" s="24">
        <f t="shared" ca="1" si="35"/>
        <v>-21.144600000000001</v>
      </c>
      <c r="AW41" s="24">
        <f t="shared" ca="1" si="16"/>
        <v>-16.3552</v>
      </c>
      <c r="AX41" s="24">
        <f ca="1">IF($C$2&lt;=$C$3,AV41,AW41)</f>
        <v>-21.144600000000001</v>
      </c>
      <c r="AY41" s="24">
        <f t="shared" ca="1" si="36"/>
        <v>36.734999999999999</v>
      </c>
      <c r="AZ41" s="24">
        <f t="shared" ca="1" si="37"/>
        <v>3.6883999999999979</v>
      </c>
      <c r="BA41" s="24">
        <f t="shared" ca="1" si="38"/>
        <v>45.977599999999995</v>
      </c>
      <c r="BC41" s="38"/>
      <c r="BD41" s="8">
        <f t="shared" ref="BD41:BD42" si="66">BD40+1</f>
        <v>3</v>
      </c>
      <c r="BE41" s="8" t="s">
        <v>9</v>
      </c>
      <c r="BF41" s="6">
        <f ca="1">INDEX(BG$7:BG$30,BD41,1)</f>
        <v>52.673999999999999</v>
      </c>
      <c r="BG41" s="6">
        <f ca="1">INDEX(BH$7:BH$30,BD41,1)</f>
        <v>32.887</v>
      </c>
      <c r="BH41" s="6">
        <f ca="1">INDEX(BI$7:BI$30,BD41,1)</f>
        <v>-15.858000000000001</v>
      </c>
      <c r="BI41" s="6">
        <f ca="1">INDEX(BJ$7:BJ$30,BD41,1)</f>
        <v>-8.9030000000000005</v>
      </c>
      <c r="BJ41" s="6">
        <f ca="1">INDEX(BK$7:BK$30,BD41,1)</f>
        <v>-1.0669999999999999</v>
      </c>
      <c r="BK41" s="6">
        <f ca="1">INDEX(BL$7:BL$30,BD41,1)</f>
        <v>-1.569</v>
      </c>
      <c r="BL41" s="24">
        <f t="shared" ca="1" si="39"/>
        <v>-16.925000000000001</v>
      </c>
      <c r="BM41" s="24">
        <f t="shared" ca="1" si="40"/>
        <v>-10.472000000000001</v>
      </c>
      <c r="BN41" s="24">
        <f t="shared" ca="1" si="41"/>
        <v>-20.066600000000001</v>
      </c>
      <c r="BO41" s="24">
        <f t="shared" ca="1" si="17"/>
        <v>-15.549500000000002</v>
      </c>
      <c r="BP41" s="24">
        <f ca="1">IF($C$2&lt;=$C$3,BN41,BO41)</f>
        <v>-20.066600000000001</v>
      </c>
      <c r="BQ41" s="24">
        <f t="shared" ca="1" si="42"/>
        <v>52.673999999999999</v>
      </c>
      <c r="BR41" s="24">
        <f t="shared" ca="1" si="43"/>
        <v>12.820399999999999</v>
      </c>
      <c r="BS41" s="24">
        <f t="shared" ca="1" si="44"/>
        <v>52.953600000000002</v>
      </c>
      <c r="BU41" s="38"/>
      <c r="BV41" s="8">
        <f t="shared" ref="BV41:BV42" si="67">BV40+1</f>
        <v>3</v>
      </c>
      <c r="BW41" s="8" t="s">
        <v>9</v>
      </c>
      <c r="BX41" s="6">
        <f ca="1">INDEX(BY$7:BY$30,BV41,1)</f>
        <v>67.078999999999994</v>
      </c>
      <c r="BY41" s="6">
        <f ca="1">INDEX(BZ$7:BZ$30,BV41,1)</f>
        <v>41.9</v>
      </c>
      <c r="BZ41" s="6">
        <f ca="1">INDEX(CA$7:CA$30,BV41,1)</f>
        <v>-16.405999999999999</v>
      </c>
      <c r="CA41" s="6">
        <f ca="1">INDEX(CB$7:CB$30,BV41,1)</f>
        <v>-9.266</v>
      </c>
      <c r="CB41" s="6">
        <f ca="1">INDEX(CC$7:CC$30,BV41,1)</f>
        <v>-1.1060000000000001</v>
      </c>
      <c r="CC41" s="6">
        <f ca="1">INDEX(CD$7:CD$30,BV41,1)</f>
        <v>-1.6279999999999999</v>
      </c>
      <c r="CD41" s="24">
        <f t="shared" ca="1" si="45"/>
        <v>-17.512</v>
      </c>
      <c r="CE41" s="24">
        <f t="shared" ca="1" si="46"/>
        <v>-10.894</v>
      </c>
      <c r="CF41" s="24">
        <f t="shared" ca="1" si="47"/>
        <v>-20.780200000000001</v>
      </c>
      <c r="CG41" s="24">
        <f t="shared" ca="1" si="18"/>
        <v>-16.147600000000001</v>
      </c>
      <c r="CH41" s="24">
        <f ca="1">IF($C$2&lt;=$C$3,CF41,CG41)</f>
        <v>-20.780200000000001</v>
      </c>
      <c r="CI41" s="24">
        <f t="shared" ca="1" si="48"/>
        <v>67.078999999999994</v>
      </c>
      <c r="CJ41" s="24">
        <f t="shared" ca="1" si="49"/>
        <v>21.119799999999998</v>
      </c>
      <c r="CK41" s="24">
        <f t="shared" ca="1" si="50"/>
        <v>62.680199999999999</v>
      </c>
      <c r="CM41" s="38"/>
      <c r="CN41" s="8">
        <f t="shared" ref="CN41:CN42" si="68">CN40+1</f>
        <v>3</v>
      </c>
      <c r="CO41" s="8" t="s">
        <v>9</v>
      </c>
      <c r="CP41" s="6">
        <f ca="1">INDEX(CQ$7:CQ$30,CN41,1)</f>
        <v>56.209000000000003</v>
      </c>
      <c r="CQ41" s="6">
        <f ca="1">INDEX(CR$7:CR$30,CN41,1)</f>
        <v>35.122</v>
      </c>
      <c r="CR41" s="6">
        <f ca="1">INDEX(CS$7:CS$30,CN41,1)</f>
        <v>-13.285</v>
      </c>
      <c r="CS41" s="6">
        <f ca="1">INDEX(CT$7:CT$30,CN41,1)</f>
        <v>-7.5990000000000002</v>
      </c>
      <c r="CT41" s="6">
        <f ca="1">INDEX(CU$7:CU$30,CN41,1)</f>
        <v>-0.89900000000000002</v>
      </c>
      <c r="CU41" s="6">
        <f ca="1">INDEX(CV$7:CV$30,CN41,1)</f>
        <v>-1.3220000000000001</v>
      </c>
      <c r="CV41" s="24">
        <f t="shared" ca="1" si="51"/>
        <v>-14.184000000000001</v>
      </c>
      <c r="CW41" s="24">
        <f t="shared" ca="1" si="52"/>
        <v>-8.9209999999999994</v>
      </c>
      <c r="CX41" s="24">
        <f t="shared" ca="1" si="53"/>
        <v>-16.860300000000002</v>
      </c>
      <c r="CY41" s="24">
        <f t="shared" ca="1" si="19"/>
        <v>-13.1762</v>
      </c>
      <c r="CZ41" s="24">
        <f ca="1">IF($C$2&lt;=$C$3,CX41,CY41)</f>
        <v>-16.860300000000002</v>
      </c>
      <c r="DA41" s="24">
        <f t="shared" ca="1" si="54"/>
        <v>56.209000000000003</v>
      </c>
      <c r="DB41" s="24">
        <f t="shared" ca="1" si="55"/>
        <v>18.261699999999998</v>
      </c>
      <c r="DC41" s="24">
        <f t="shared" ca="1" si="56"/>
        <v>51.982300000000002</v>
      </c>
      <c r="DE41" s="38"/>
      <c r="DF41" s="8">
        <f t="shared" ref="DF41:DF42" si="69">DF40+1</f>
        <v>3</v>
      </c>
      <c r="DG41" s="8" t="s">
        <v>9</v>
      </c>
      <c r="DH41" s="6">
        <f ca="1">INDEX(DI$7:DI$30,DF41,1)</f>
        <v>56.209000000000003</v>
      </c>
      <c r="DI41" s="6">
        <f ca="1">INDEX(DJ$7:DJ$30,DF41,1)</f>
        <v>35.122</v>
      </c>
      <c r="DJ41" s="6">
        <f ca="1">INDEX(DK$7:DK$30,DF41,1)</f>
        <v>-13.285</v>
      </c>
      <c r="DK41" s="6">
        <f ca="1">INDEX(DL$7:DL$30,DF41,1)</f>
        <v>-7.5990000000000002</v>
      </c>
      <c r="DL41" s="6">
        <f ca="1">INDEX(DM$7:DM$30,DF41,1)</f>
        <v>-0.89900000000000002</v>
      </c>
      <c r="DM41" s="6">
        <f ca="1">INDEX(DN$7:DN$30,DF41,1)</f>
        <v>-1.3220000000000001</v>
      </c>
      <c r="DN41" s="24">
        <f t="shared" ca="1" si="57"/>
        <v>-14.184000000000001</v>
      </c>
      <c r="DO41" s="24">
        <f t="shared" ca="1" si="58"/>
        <v>-8.9209999999999994</v>
      </c>
      <c r="DP41" s="24">
        <f t="shared" ca="1" si="59"/>
        <v>-16.860300000000002</v>
      </c>
      <c r="DQ41" s="24">
        <f t="shared" ca="1" si="20"/>
        <v>-13.1762</v>
      </c>
      <c r="DR41" s="24">
        <f ca="1">IF($C$2&lt;=$C$3,DP41,DQ41)</f>
        <v>-16.860300000000002</v>
      </c>
      <c r="DS41" s="24">
        <f t="shared" ca="1" si="60"/>
        <v>56.209000000000003</v>
      </c>
      <c r="DT41" s="24">
        <f t="shared" ca="1" si="61"/>
        <v>18.261699999999998</v>
      </c>
      <c r="DU41" s="24">
        <f t="shared" ca="1" si="62"/>
        <v>51.982300000000002</v>
      </c>
    </row>
    <row r="42" spans="1:125">
      <c r="B42" s="8">
        <f t="shared" si="63"/>
        <v>4</v>
      </c>
      <c r="C42" s="8" t="s">
        <v>8</v>
      </c>
      <c r="D42" s="6">
        <f ca="1">INDEX(E$7:E$30,B42,1)</f>
        <v>-45.384999999999998</v>
      </c>
      <c r="E42" s="6">
        <f ca="1">INDEX(F$7:F$30,B42,1)</f>
        <v>-31.555</v>
      </c>
      <c r="F42" s="6">
        <f ca="1">INDEX(G$7:G$30,B42,1)</f>
        <v>-14.523999999999999</v>
      </c>
      <c r="G42" s="6">
        <f ca="1">INDEX(H$7:H$30,B42,1)</f>
        <v>-8.3160000000000007</v>
      </c>
      <c r="H42" s="6">
        <f ca="1">INDEX(I$7:I$30,B42,1)</f>
        <v>-0.98299999999999998</v>
      </c>
      <c r="I42" s="6">
        <f ca="1">INDEX(J$7:J$30,B42,1)</f>
        <v>-1.446</v>
      </c>
      <c r="J42" s="24">
        <f t="shared" ca="1" si="21"/>
        <v>-15.507</v>
      </c>
      <c r="K42" s="24">
        <f t="shared" ca="1" si="22"/>
        <v>-9.7620000000000005</v>
      </c>
      <c r="L42" s="24">
        <f t="shared" ca="1" si="23"/>
        <v>-18.435600000000001</v>
      </c>
      <c r="M42" s="24">
        <f t="shared" ca="1" si="14"/>
        <v>-14.414100000000001</v>
      </c>
      <c r="N42" s="24">
        <f ca="1">IF($C$2&lt;=$C$3,L42,M42)</f>
        <v>-18.435600000000001</v>
      </c>
      <c r="O42" s="24">
        <f t="shared" ca="1" si="24"/>
        <v>-45.384999999999998</v>
      </c>
      <c r="P42" s="24">
        <f t="shared" ca="1" si="25"/>
        <v>-49.990600000000001</v>
      </c>
      <c r="Q42" s="24">
        <f t="shared" ca="1" si="26"/>
        <v>-13.119399999999999</v>
      </c>
      <c r="S42" s="38"/>
      <c r="T42" s="8">
        <f t="shared" si="64"/>
        <v>4</v>
      </c>
      <c r="U42" s="8" t="s">
        <v>8</v>
      </c>
      <c r="V42" s="6">
        <f ca="1">INDEX(W$7:W$30,T42,1)</f>
        <v>-46.05</v>
      </c>
      <c r="W42" s="6">
        <f ca="1">INDEX(X$7:X$30,T42,1)</f>
        <v>-31.407</v>
      </c>
      <c r="X42" s="6">
        <f ca="1">INDEX(Y$7:Y$30,T42,1)</f>
        <v>-18.137</v>
      </c>
      <c r="Y42" s="6">
        <f ca="1">INDEX(Z$7:Z$30,T42,1)</f>
        <v>-10.292999999999999</v>
      </c>
      <c r="Z42" s="6">
        <f ca="1">INDEX(AA$7:AA$30,T42,1)</f>
        <v>-1.2250000000000001</v>
      </c>
      <c r="AA42" s="6">
        <f ca="1">INDEX(AB$7:AB$30,T42,1)</f>
        <v>-1.802</v>
      </c>
      <c r="AB42" s="24">
        <f t="shared" ca="1" si="27"/>
        <v>-19.362000000000002</v>
      </c>
      <c r="AC42" s="24">
        <f t="shared" ca="1" si="28"/>
        <v>-12.094999999999999</v>
      </c>
      <c r="AD42" s="24">
        <f t="shared" ca="1" si="29"/>
        <v>-22.990500000000001</v>
      </c>
      <c r="AE42" s="24">
        <f t="shared" ca="1" si="15"/>
        <v>-17.903599999999997</v>
      </c>
      <c r="AF42" s="24">
        <f ca="1">IF($C$2&lt;=$C$3,AD42,AE42)</f>
        <v>-22.990500000000001</v>
      </c>
      <c r="AG42" s="24">
        <f t="shared" ca="1" si="30"/>
        <v>-46.05</v>
      </c>
      <c r="AH42" s="24">
        <f t="shared" ca="1" si="31"/>
        <v>-54.397500000000001</v>
      </c>
      <c r="AI42" s="24">
        <f t="shared" ca="1" si="32"/>
        <v>-8.4164999999999992</v>
      </c>
      <c r="AK42" s="38"/>
      <c r="AL42" s="8">
        <f t="shared" si="65"/>
        <v>4</v>
      </c>
      <c r="AM42" s="8" t="s">
        <v>8</v>
      </c>
      <c r="AN42" s="6">
        <f ca="1">INDEX(AO$7:AO$30,AL42,1)</f>
        <v>-41.600999999999999</v>
      </c>
      <c r="AO42" s="6">
        <f ca="1">INDEX(AP$7:AP$30,AL42,1)</f>
        <v>-27.614999999999998</v>
      </c>
      <c r="AP42" s="6">
        <f ca="1">INDEX(AQ$7:AQ$30,AL42,1)</f>
        <v>-16.721</v>
      </c>
      <c r="AQ42" s="6">
        <f ca="1">INDEX(AR$7:AR$30,AL42,1)</f>
        <v>-9.35</v>
      </c>
      <c r="AR42" s="6">
        <f ca="1">INDEX(AS$7:AS$30,AL42,1)</f>
        <v>-1.123</v>
      </c>
      <c r="AS42" s="6">
        <f ca="1">INDEX(AT$7:AT$30,AL42,1)</f>
        <v>-1.6519999999999999</v>
      </c>
      <c r="AT42" s="24">
        <f t="shared" ca="1" si="33"/>
        <v>-17.844000000000001</v>
      </c>
      <c r="AU42" s="24">
        <f t="shared" ca="1" si="34"/>
        <v>-11.001999999999999</v>
      </c>
      <c r="AV42" s="24">
        <f t="shared" ca="1" si="35"/>
        <v>-21.144600000000001</v>
      </c>
      <c r="AW42" s="24">
        <f t="shared" ca="1" si="16"/>
        <v>-16.3552</v>
      </c>
      <c r="AX42" s="24">
        <f ca="1">IF($C$2&lt;=$C$3,AV42,AW42)</f>
        <v>-21.144600000000001</v>
      </c>
      <c r="AY42" s="24">
        <f t="shared" ca="1" si="36"/>
        <v>-41.600999999999999</v>
      </c>
      <c r="AZ42" s="24">
        <f t="shared" ca="1" si="37"/>
        <v>-48.759599999999999</v>
      </c>
      <c r="BA42" s="24">
        <f t="shared" ca="1" si="38"/>
        <v>-6.4703999999999979</v>
      </c>
      <c r="BC42" s="38"/>
      <c r="BD42" s="8">
        <f t="shared" si="66"/>
        <v>4</v>
      </c>
      <c r="BE42" s="8" t="s">
        <v>8</v>
      </c>
      <c r="BF42" s="6">
        <f ca="1">INDEX(BG$7:BG$30,BD42,1)</f>
        <v>-50.11</v>
      </c>
      <c r="BG42" s="6">
        <f ca="1">INDEX(BH$7:BH$30,BD42,1)</f>
        <v>-31.305</v>
      </c>
      <c r="BH42" s="6">
        <f ca="1">INDEX(BI$7:BI$30,BD42,1)</f>
        <v>-15.858000000000001</v>
      </c>
      <c r="BI42" s="6">
        <f ca="1">INDEX(BJ$7:BJ$30,BD42,1)</f>
        <v>-8.9030000000000005</v>
      </c>
      <c r="BJ42" s="6">
        <f ca="1">INDEX(BK$7:BK$30,BD42,1)</f>
        <v>-1.0669999999999999</v>
      </c>
      <c r="BK42" s="6">
        <f ca="1">INDEX(BL$7:BL$30,BD42,1)</f>
        <v>-1.569</v>
      </c>
      <c r="BL42" s="24">
        <f t="shared" ca="1" si="39"/>
        <v>-16.925000000000001</v>
      </c>
      <c r="BM42" s="24">
        <f t="shared" ca="1" si="40"/>
        <v>-10.472000000000001</v>
      </c>
      <c r="BN42" s="24">
        <f t="shared" ca="1" si="41"/>
        <v>-20.066600000000001</v>
      </c>
      <c r="BO42" s="24">
        <f t="shared" ca="1" si="17"/>
        <v>-15.549500000000002</v>
      </c>
      <c r="BP42" s="24">
        <f ca="1">IF($C$2&lt;=$C$3,BN42,BO42)</f>
        <v>-20.066600000000001</v>
      </c>
      <c r="BQ42" s="24">
        <f t="shared" ca="1" si="42"/>
        <v>-50.11</v>
      </c>
      <c r="BR42" s="24">
        <f t="shared" ca="1" si="43"/>
        <v>-51.371600000000001</v>
      </c>
      <c r="BS42" s="24">
        <f t="shared" ca="1" si="44"/>
        <v>-11.238399999999999</v>
      </c>
      <c r="BU42" s="38"/>
      <c r="BV42" s="8">
        <f t="shared" si="67"/>
        <v>4</v>
      </c>
      <c r="BW42" s="8" t="s">
        <v>8</v>
      </c>
      <c r="BX42" s="6">
        <f ca="1">INDEX(BY$7:BY$30,BV42,1)</f>
        <v>-67.825000000000003</v>
      </c>
      <c r="BY42" s="6">
        <f ca="1">INDEX(BZ$7:BZ$30,BV42,1)</f>
        <v>-42.351999999999997</v>
      </c>
      <c r="BZ42" s="6">
        <f ca="1">INDEX(CA$7:CA$30,BV42,1)</f>
        <v>-16.405999999999999</v>
      </c>
      <c r="CA42" s="6">
        <f ca="1">INDEX(CB$7:CB$30,BV42,1)</f>
        <v>-9.266</v>
      </c>
      <c r="CB42" s="6">
        <f ca="1">INDEX(CC$7:CC$30,BV42,1)</f>
        <v>-1.1060000000000001</v>
      </c>
      <c r="CC42" s="6">
        <f ca="1">INDEX(CD$7:CD$30,BV42,1)</f>
        <v>-1.6279999999999999</v>
      </c>
      <c r="CD42" s="24">
        <f t="shared" ca="1" si="45"/>
        <v>-17.512</v>
      </c>
      <c r="CE42" s="24">
        <f t="shared" ca="1" si="46"/>
        <v>-10.894</v>
      </c>
      <c r="CF42" s="24">
        <f t="shared" ca="1" si="47"/>
        <v>-20.780200000000001</v>
      </c>
      <c r="CG42" s="24">
        <f t="shared" ca="1" si="18"/>
        <v>-16.147600000000001</v>
      </c>
      <c r="CH42" s="24">
        <f ca="1">IF($C$2&lt;=$C$3,CF42,CG42)</f>
        <v>-20.780200000000001</v>
      </c>
      <c r="CI42" s="24">
        <f t="shared" ca="1" si="48"/>
        <v>-67.825000000000003</v>
      </c>
      <c r="CJ42" s="24">
        <f t="shared" ca="1" si="49"/>
        <v>-63.132199999999997</v>
      </c>
      <c r="CK42" s="24">
        <f t="shared" ca="1" si="50"/>
        <v>-21.571799999999996</v>
      </c>
      <c r="CM42" s="38"/>
      <c r="CN42" s="8">
        <f t="shared" si="68"/>
        <v>4</v>
      </c>
      <c r="CO42" s="8" t="s">
        <v>8</v>
      </c>
      <c r="CP42" s="6">
        <f ca="1">INDEX(CQ$7:CQ$30,CN42,1)</f>
        <v>-59.423000000000002</v>
      </c>
      <c r="CQ42" s="6">
        <f ca="1">INDEX(CR$7:CR$30,CN42,1)</f>
        <v>-37.094000000000001</v>
      </c>
      <c r="CR42" s="6">
        <f ca="1">INDEX(CS$7:CS$30,CN42,1)</f>
        <v>-13.285</v>
      </c>
      <c r="CS42" s="6">
        <f ca="1">INDEX(CT$7:CT$30,CN42,1)</f>
        <v>-7.5990000000000002</v>
      </c>
      <c r="CT42" s="6">
        <f ca="1">INDEX(CU$7:CU$30,CN42,1)</f>
        <v>-0.89900000000000002</v>
      </c>
      <c r="CU42" s="6">
        <f ca="1">INDEX(CV$7:CV$30,CN42,1)</f>
        <v>-1.3220000000000001</v>
      </c>
      <c r="CV42" s="24">
        <f t="shared" ca="1" si="51"/>
        <v>-14.184000000000001</v>
      </c>
      <c r="CW42" s="24">
        <f t="shared" ca="1" si="52"/>
        <v>-8.9209999999999994</v>
      </c>
      <c r="CX42" s="24">
        <f t="shared" ca="1" si="53"/>
        <v>-16.860300000000002</v>
      </c>
      <c r="CY42" s="24">
        <f t="shared" ca="1" si="19"/>
        <v>-13.1762</v>
      </c>
      <c r="CZ42" s="24">
        <f ca="1">IF($C$2&lt;=$C$3,CX42,CY42)</f>
        <v>-16.860300000000002</v>
      </c>
      <c r="DA42" s="24">
        <f t="shared" ca="1" si="54"/>
        <v>-59.423000000000002</v>
      </c>
      <c r="DB42" s="24">
        <f t="shared" ca="1" si="55"/>
        <v>-53.954300000000003</v>
      </c>
      <c r="DC42" s="24">
        <f t="shared" ca="1" si="56"/>
        <v>-20.233699999999999</v>
      </c>
      <c r="DE42" s="38"/>
      <c r="DF42" s="8">
        <f t="shared" si="69"/>
        <v>4</v>
      </c>
      <c r="DG42" s="8" t="s">
        <v>8</v>
      </c>
      <c r="DH42" s="6">
        <f ca="1">INDEX(DI$7:DI$30,DF42,1)</f>
        <v>-59.423000000000002</v>
      </c>
      <c r="DI42" s="6">
        <f ca="1">INDEX(DJ$7:DJ$30,DF42,1)</f>
        <v>-37.094000000000001</v>
      </c>
      <c r="DJ42" s="6">
        <f ca="1">INDEX(DK$7:DK$30,DF42,1)</f>
        <v>-13.285</v>
      </c>
      <c r="DK42" s="6">
        <f ca="1">INDEX(DL$7:DL$30,DF42,1)</f>
        <v>-7.5990000000000002</v>
      </c>
      <c r="DL42" s="6">
        <f ca="1">INDEX(DM$7:DM$30,DF42,1)</f>
        <v>-0.89900000000000002</v>
      </c>
      <c r="DM42" s="6">
        <f ca="1">INDEX(DN$7:DN$30,DF42,1)</f>
        <v>-1.3220000000000001</v>
      </c>
      <c r="DN42" s="24">
        <f t="shared" ca="1" si="57"/>
        <v>-14.184000000000001</v>
      </c>
      <c r="DO42" s="24">
        <f t="shared" ca="1" si="58"/>
        <v>-8.9209999999999994</v>
      </c>
      <c r="DP42" s="24">
        <f t="shared" ca="1" si="59"/>
        <v>-16.860300000000002</v>
      </c>
      <c r="DQ42" s="24">
        <f t="shared" ca="1" si="20"/>
        <v>-13.1762</v>
      </c>
      <c r="DR42" s="24">
        <f ca="1">IF($C$2&lt;=$C$3,DP42,DQ42)</f>
        <v>-16.860300000000002</v>
      </c>
      <c r="DS42" s="24">
        <f t="shared" ca="1" si="60"/>
        <v>-59.423000000000002</v>
      </c>
      <c r="DT42" s="24">
        <f t="shared" ca="1" si="61"/>
        <v>-53.954300000000003</v>
      </c>
      <c r="DU42" s="24">
        <f t="shared" ca="1" si="62"/>
        <v>-20.233699999999999</v>
      </c>
    </row>
    <row r="43" spans="1:125">
      <c r="C43" s="8" t="s">
        <v>58</v>
      </c>
      <c r="D43" s="6"/>
      <c r="E43" s="6"/>
      <c r="F43" s="6"/>
      <c r="G43" s="6"/>
      <c r="H43" s="6"/>
      <c r="I43" s="6"/>
      <c r="J43" s="6"/>
      <c r="K43" s="6"/>
      <c r="O43" s="24">
        <f ca="1">MIN(P32,MAX(0,P32/2-(O39-O40)/P33/P32))</f>
        <v>2.2855608542615014</v>
      </c>
      <c r="P43" s="24">
        <f ca="1">MIN(P32,MAX(0,P32/2-(P39-P40)/P34/P32))</f>
        <v>1.0830504923528177</v>
      </c>
      <c r="Q43" s="24">
        <f ca="1">MIN(P32,MAX(0,P32/2-(Q39-Q40)/P34/P32))</f>
        <v>3.4557930023046302</v>
      </c>
      <c r="S43" s="38"/>
      <c r="U43" s="8" t="s">
        <v>58</v>
      </c>
      <c r="V43" s="6"/>
      <c r="W43" s="6"/>
      <c r="X43" s="6"/>
      <c r="Y43" s="6"/>
      <c r="Z43" s="6"/>
      <c r="AA43" s="6"/>
      <c r="AB43" s="6"/>
      <c r="AC43" s="6"/>
      <c r="AG43" s="24">
        <f ca="1">MIN(AH32,MAX(0,AH32/2-(AG39-AG40)/AH33/AH32))</f>
        <v>1.7560515803490082</v>
      </c>
      <c r="AH43" s="24">
        <f ca="1">MIN(AH32,MAX(0,AH32/2-(AH39-AH40)/AH34/AH32))</f>
        <v>0.29958511142721633</v>
      </c>
      <c r="AI43" s="24">
        <f ca="1">MIN(AH32,MAX(0,AH32/2-(AI39-AI40)/AH34/AH32))</f>
        <v>3.2583570412517782</v>
      </c>
      <c r="AK43" s="38"/>
      <c r="AM43" s="8" t="s">
        <v>58</v>
      </c>
      <c r="AN43" s="6"/>
      <c r="AO43" s="6"/>
      <c r="AP43" s="6"/>
      <c r="AQ43" s="6"/>
      <c r="AR43" s="6"/>
      <c r="AS43" s="6"/>
      <c r="AT43" s="6"/>
      <c r="AU43" s="6"/>
      <c r="AY43" s="24">
        <f ca="1">MIN(AZ32,MAX(0,AZ32/2-(AY39-AY40)/AZ33/AZ32))</f>
        <v>1.500594873366013</v>
      </c>
      <c r="AZ43" s="24">
        <f ca="1">MIN(AZ32,MAX(0,AZ32/2-(AZ39-AZ40)/AZ34/AZ32))</f>
        <v>0.22500571995119034</v>
      </c>
      <c r="BA43" s="24">
        <f ca="1">MIN(AZ32,MAX(0,AZ32/2-(BA39-BA40)/AZ34/AZ32))</f>
        <v>2.8052642617449663</v>
      </c>
      <c r="BC43" s="38"/>
      <c r="BE43" s="8" t="s">
        <v>58</v>
      </c>
      <c r="BF43" s="6"/>
      <c r="BG43" s="6"/>
      <c r="BH43" s="6"/>
      <c r="BI43" s="6"/>
      <c r="BJ43" s="6"/>
      <c r="BK43" s="6"/>
      <c r="BL43" s="6"/>
      <c r="BM43" s="6"/>
      <c r="BQ43" s="24">
        <f ca="1">MIN(BR32,MAX(0,BR32/2-(BQ39-BQ40)/BR33/BR32))</f>
        <v>1.6399186643835617</v>
      </c>
      <c r="BR43" s="24">
        <f ca="1">MIN(BR32,MAX(0,BR32/2-(BR39-BR40)/BR34/BR32))</f>
        <v>0.63911390827517467</v>
      </c>
      <c r="BS43" s="24">
        <f ca="1">MIN(BR32,MAX(0,BR32/2-(BS39-BS40)/BR34/BR32))</f>
        <v>2.6397744267198409</v>
      </c>
      <c r="BU43" s="38"/>
      <c r="BW43" s="8" t="s">
        <v>58</v>
      </c>
      <c r="BX43" s="6"/>
      <c r="BY43" s="6"/>
      <c r="BZ43" s="6"/>
      <c r="CA43" s="6"/>
      <c r="CB43" s="6"/>
      <c r="CC43" s="6"/>
      <c r="CD43" s="6"/>
      <c r="CE43" s="6"/>
      <c r="CI43" s="24">
        <f ca="1">MIN(CJ32,MAX(0,CJ32/2-(CI39-CI40)/CJ33/CJ32))</f>
        <v>2.0883769198837694</v>
      </c>
      <c r="CJ43" s="24">
        <f ca="1">MIN(CJ32,MAX(0,CJ32/2-(CJ39-CJ40)/CJ34/CJ32))</f>
        <v>1.0528094288562884</v>
      </c>
      <c r="CK43" s="24">
        <f ca="1">MIN(CJ32,MAX(0,CJ32/2-(CK39-CK40)/CJ34/CJ32))</f>
        <v>3.1246391777049807</v>
      </c>
      <c r="CM43" s="38"/>
      <c r="CO43" s="8" t="s">
        <v>58</v>
      </c>
      <c r="CP43" s="6"/>
      <c r="CQ43" s="6"/>
      <c r="CR43" s="6"/>
      <c r="CS43" s="6"/>
      <c r="CT43" s="6"/>
      <c r="CU43" s="6"/>
      <c r="CV43" s="6"/>
      <c r="CW43" s="6"/>
      <c r="DA43" s="24">
        <f ca="1">MIN(DB32,MAX(0,DB32/2-(DA39-DA40)/DB33/DB32))</f>
        <v>1.7499533001245331</v>
      </c>
      <c r="DB43" s="24">
        <f ca="1">MIN(DB32,MAX(0,DB32/2-(DB39-DB40)/DB34/DB32))</f>
        <v>0.91033427495291908</v>
      </c>
      <c r="DC43" s="24">
        <f ca="1">MIN(DB32,MAX(0,DB32/2-(DC39-DC40)/DB34/DB32))</f>
        <v>2.5913218677301431</v>
      </c>
      <c r="DE43" s="38"/>
      <c r="DG43" s="8" t="s">
        <v>58</v>
      </c>
      <c r="DH43" s="6"/>
      <c r="DI43" s="6"/>
      <c r="DJ43" s="6"/>
      <c r="DK43" s="6"/>
      <c r="DL43" s="6"/>
      <c r="DM43" s="6"/>
      <c r="DN43" s="6"/>
      <c r="DO43" s="6"/>
      <c r="DS43" s="24">
        <f ca="1">MIN(DT32,MAX(0,DT32/2-(DS39-DS40)/DT33/DT32))</f>
        <v>1.7499533001245331</v>
      </c>
      <c r="DT43" s="24">
        <f ca="1">MIN(DT32,MAX(0,DT32/2-(DT39-DT40)/DT34/DT32))</f>
        <v>0.91033427495291908</v>
      </c>
      <c r="DU43" s="24">
        <f ca="1">MIN(DT32,MAX(0,DT32/2-(DU39-DU40)/DT34/DT32))</f>
        <v>2.5913218677301431</v>
      </c>
    </row>
    <row r="44" spans="1:125">
      <c r="C44" s="8" t="s">
        <v>66</v>
      </c>
      <c r="O44" s="24">
        <f ca="1">O39+(P33*P32/2-(O39-O40)/P32)*O43-P33*O43^2/2</f>
        <v>19.556976534769348</v>
      </c>
      <c r="P44" s="24">
        <f ca="1">P39+(P34*P32/2-(P39-P40)/P32)*P43-P34*P43^2/2</f>
        <v>23.886397327018745</v>
      </c>
      <c r="Q44" s="24">
        <f ca="1">Q39+(P34*P32/2-(Q39-Q40)/P32)*Q43-P34*Q43^2/2</f>
        <v>24.977065985022321</v>
      </c>
      <c r="S44" s="38"/>
      <c r="U44" s="8" t="s">
        <v>66</v>
      </c>
      <c r="AG44" s="24">
        <f ca="1">AG39+(AH33*AH32/2-(AG39-AG40)/AH32)*AG43-AH33*AG43^2/2</f>
        <v>14.14807372681301</v>
      </c>
      <c r="AH44" s="24">
        <f ca="1">AH39+(AH34*AH32/2-(AH39-AH40)/AH32)*AH43-AH34*AH43^2/2</f>
        <v>29.762967126943426</v>
      </c>
      <c r="AI44" s="24">
        <f ca="1">AI39+(AH34*AH32/2-(AI39-AI40)/AH32)*AI43-AH34*AI43^2/2</f>
        <v>23.663640026297074</v>
      </c>
      <c r="AK44" s="38"/>
      <c r="AM44" s="8" t="s">
        <v>66</v>
      </c>
      <c r="AY44" s="24">
        <f ca="1">AY39+(AZ33*AZ32/2-(AY39-AY40)/AZ32)*AY43-AZ33*AY43^2/2</f>
        <v>8.7808480814216985</v>
      </c>
      <c r="AZ44" s="24">
        <f ca="1">AZ39+(AZ34*AZ32/2-(AZ39-AZ40)/AZ32)*AZ43-AZ34*AZ43^2/2</f>
        <v>30.743492969018117</v>
      </c>
      <c r="BA44" s="24">
        <f ca="1">BA39+(AZ34*AZ32/2-(BA39-BA40)/AZ32)*BA43-AZ34*BA43^2/2</f>
        <v>8.6520146035418435</v>
      </c>
      <c r="BC44" s="38"/>
      <c r="BE44" s="8" t="s">
        <v>66</v>
      </c>
      <c r="BQ44" s="24">
        <f ca="1">BQ39+(BR33*BR32/2-(BQ39-BQ40)/BR32)*BQ43-BR33*BQ43^2/2</f>
        <v>13.514691606244646</v>
      </c>
      <c r="BR44" s="24">
        <f ca="1">BR39+(BR34*BR32/2-(BR39-BR40)/BR32)*BR43-BR34*BR43^2/2</f>
        <v>8.185519875140205</v>
      </c>
      <c r="BS44" s="24">
        <f ca="1">BS39+(BR34*BR32/2-(BS39-BS40)/BR32)*BS43-BR34*BS43^2/2</f>
        <v>28.43854251035954</v>
      </c>
      <c r="BU44" s="38"/>
      <c r="BW44" s="8" t="s">
        <v>66</v>
      </c>
      <c r="CI44" s="24">
        <f ca="1">CI39+(CJ33*CJ32/2-(CI39-CI40)/CJ32)*CI43-CJ33*CI43^2/2</f>
        <v>25.637769641621702</v>
      </c>
      <c r="CJ44" s="24">
        <f ca="1">CJ39+(CJ34*CJ32/2-(CJ39-CJ40)/CJ32)*CJ43-CJ34*CJ43^2/2</f>
        <v>26.639029165691703</v>
      </c>
      <c r="CK44" s="24">
        <f ca="1">CK39+(CJ34*CJ32/2-(CK39-CK40)/CJ32)*CK43-CJ34*CK43^2/2</f>
        <v>26.894901008214035</v>
      </c>
      <c r="CM44" s="38"/>
      <c r="CO44" s="8" t="s">
        <v>66</v>
      </c>
      <c r="DA44" s="24">
        <f ca="1">DA39+(DB33*DB32/2-(DA39-DA40)/DB32)*DA43-DB33*DA43^2/2</f>
        <v>25.306125035024905</v>
      </c>
      <c r="DB44" s="24">
        <f ca="1">DB39+(DB34*DB32/2-(DB39-DB40)/DB32)*DB43-DB34*DB43^2/2</f>
        <v>26.913946176305181</v>
      </c>
      <c r="DC44" s="24">
        <f ca="1">DC39+(DB34*DB32/2-(DC39-DC40)/DB32)*DC43-DB34*DC43^2/2</f>
        <v>18.860938692429627</v>
      </c>
      <c r="DE44" s="38"/>
      <c r="DG44" s="8" t="s">
        <v>66</v>
      </c>
      <c r="DS44" s="24">
        <f ca="1">DS39+(DT33*DT32/2-(DS39-DS40)/DT32)*DS43-DT33*DS43^2/2</f>
        <v>25.306125035024905</v>
      </c>
      <c r="DT44" s="24">
        <f ca="1">DT39+(DT34*DT32/2-(DT39-DT40)/DT32)*DT43-DT34*DT43^2/2</f>
        <v>26.913946176305181</v>
      </c>
      <c r="DU44" s="24">
        <f ca="1">DU39+(DT34*DT32/2-(DU39-DU40)/DT32)*DU43-DT34*DU43^2/2</f>
        <v>18.860938692429627</v>
      </c>
    </row>
    <row r="45" spans="1:125">
      <c r="S45" s="38"/>
      <c r="AK45" s="38"/>
      <c r="BC45" s="38"/>
      <c r="BU45" s="38"/>
      <c r="CM45" s="38"/>
      <c r="DE45" s="38"/>
    </row>
    <row r="46" spans="1:125" s="21" customFormat="1">
      <c r="D46" s="23" t="s">
        <v>32</v>
      </c>
      <c r="E46" s="23" t="s">
        <v>33</v>
      </c>
      <c r="F46" s="23" t="s">
        <v>34</v>
      </c>
      <c r="G46" s="23" t="s">
        <v>35</v>
      </c>
      <c r="H46" s="23" t="s">
        <v>36</v>
      </c>
      <c r="I46" s="23" t="s">
        <v>37</v>
      </c>
      <c r="J46" s="23" t="s">
        <v>39</v>
      </c>
      <c r="K46" s="23" t="s">
        <v>40</v>
      </c>
      <c r="L46" s="23" t="s">
        <v>41</v>
      </c>
      <c r="M46" s="23" t="s">
        <v>42</v>
      </c>
      <c r="N46" s="23" t="s">
        <v>53</v>
      </c>
      <c r="O46" s="20" t="s">
        <v>32</v>
      </c>
      <c r="P46" s="23" t="s">
        <v>51</v>
      </c>
      <c r="Q46" s="23" t="s">
        <v>52</v>
      </c>
      <c r="S46" s="40"/>
      <c r="V46" s="23" t="s">
        <v>32</v>
      </c>
      <c r="W46" s="23" t="s">
        <v>33</v>
      </c>
      <c r="X46" s="23" t="s">
        <v>34</v>
      </c>
      <c r="Y46" s="23" t="s">
        <v>35</v>
      </c>
      <c r="Z46" s="23" t="s">
        <v>36</v>
      </c>
      <c r="AA46" s="23" t="s">
        <v>37</v>
      </c>
      <c r="AB46" s="23" t="s">
        <v>39</v>
      </c>
      <c r="AC46" s="23" t="s">
        <v>40</v>
      </c>
      <c r="AD46" s="23" t="s">
        <v>41</v>
      </c>
      <c r="AE46" s="23" t="s">
        <v>42</v>
      </c>
      <c r="AF46" s="23" t="s">
        <v>53</v>
      </c>
      <c r="AG46" s="20" t="s">
        <v>32</v>
      </c>
      <c r="AH46" s="23" t="s">
        <v>51</v>
      </c>
      <c r="AI46" s="23" t="s">
        <v>52</v>
      </c>
      <c r="AK46" s="40"/>
      <c r="AN46" s="23" t="s">
        <v>32</v>
      </c>
      <c r="AO46" s="23" t="s">
        <v>33</v>
      </c>
      <c r="AP46" s="23" t="s">
        <v>34</v>
      </c>
      <c r="AQ46" s="23" t="s">
        <v>35</v>
      </c>
      <c r="AR46" s="23" t="s">
        <v>36</v>
      </c>
      <c r="AS46" s="23" t="s">
        <v>37</v>
      </c>
      <c r="AT46" s="23" t="s">
        <v>39</v>
      </c>
      <c r="AU46" s="23" t="s">
        <v>40</v>
      </c>
      <c r="AV46" s="23" t="s">
        <v>41</v>
      </c>
      <c r="AW46" s="23" t="s">
        <v>42</v>
      </c>
      <c r="AX46" s="23" t="s">
        <v>53</v>
      </c>
      <c r="AY46" s="20" t="s">
        <v>32</v>
      </c>
      <c r="AZ46" s="23" t="s">
        <v>51</v>
      </c>
      <c r="BA46" s="23" t="s">
        <v>52</v>
      </c>
      <c r="BC46" s="40"/>
      <c r="BF46" s="23" t="s">
        <v>32</v>
      </c>
      <c r="BG46" s="23" t="s">
        <v>33</v>
      </c>
      <c r="BH46" s="23" t="s">
        <v>34</v>
      </c>
      <c r="BI46" s="23" t="s">
        <v>35</v>
      </c>
      <c r="BJ46" s="23" t="s">
        <v>36</v>
      </c>
      <c r="BK46" s="23" t="s">
        <v>37</v>
      </c>
      <c r="BL46" s="23" t="s">
        <v>39</v>
      </c>
      <c r="BM46" s="23" t="s">
        <v>40</v>
      </c>
      <c r="BN46" s="23" t="s">
        <v>41</v>
      </c>
      <c r="BO46" s="23" t="s">
        <v>42</v>
      </c>
      <c r="BP46" s="23" t="s">
        <v>53</v>
      </c>
      <c r="BQ46" s="20" t="s">
        <v>32</v>
      </c>
      <c r="BR46" s="23" t="s">
        <v>51</v>
      </c>
      <c r="BS46" s="23" t="s">
        <v>52</v>
      </c>
      <c r="BU46" s="40"/>
      <c r="BX46" s="23" t="s">
        <v>32</v>
      </c>
      <c r="BY46" s="23" t="s">
        <v>33</v>
      </c>
      <c r="BZ46" s="23" t="s">
        <v>34</v>
      </c>
      <c r="CA46" s="23" t="s">
        <v>35</v>
      </c>
      <c r="CB46" s="23" t="s">
        <v>36</v>
      </c>
      <c r="CC46" s="23" t="s">
        <v>37</v>
      </c>
      <c r="CD46" s="23" t="s">
        <v>39</v>
      </c>
      <c r="CE46" s="23" t="s">
        <v>40</v>
      </c>
      <c r="CF46" s="23" t="s">
        <v>41</v>
      </c>
      <c r="CG46" s="23" t="s">
        <v>42</v>
      </c>
      <c r="CH46" s="23" t="s">
        <v>53</v>
      </c>
      <c r="CI46" s="20" t="s">
        <v>32</v>
      </c>
      <c r="CJ46" s="23" t="s">
        <v>51</v>
      </c>
      <c r="CK46" s="23" t="s">
        <v>52</v>
      </c>
      <c r="CM46" s="40"/>
      <c r="CP46" s="23" t="s">
        <v>32</v>
      </c>
      <c r="CQ46" s="23" t="s">
        <v>33</v>
      </c>
      <c r="CR46" s="23" t="s">
        <v>34</v>
      </c>
      <c r="CS46" s="23" t="s">
        <v>35</v>
      </c>
      <c r="CT46" s="23" t="s">
        <v>36</v>
      </c>
      <c r="CU46" s="23" t="s">
        <v>37</v>
      </c>
      <c r="CV46" s="23" t="s">
        <v>39</v>
      </c>
      <c r="CW46" s="23" t="s">
        <v>40</v>
      </c>
      <c r="CX46" s="23" t="s">
        <v>41</v>
      </c>
      <c r="CY46" s="23" t="s">
        <v>42</v>
      </c>
      <c r="CZ46" s="23" t="s">
        <v>53</v>
      </c>
      <c r="DA46" s="20" t="s">
        <v>32</v>
      </c>
      <c r="DB46" s="23" t="s">
        <v>51</v>
      </c>
      <c r="DC46" s="23" t="s">
        <v>52</v>
      </c>
      <c r="DE46" s="40"/>
      <c r="DH46" s="23" t="s">
        <v>32</v>
      </c>
      <c r="DI46" s="23" t="s">
        <v>33</v>
      </c>
      <c r="DJ46" s="23" t="s">
        <v>34</v>
      </c>
      <c r="DK46" s="23" t="s">
        <v>35</v>
      </c>
      <c r="DL46" s="23" t="s">
        <v>36</v>
      </c>
      <c r="DM46" s="23" t="s">
        <v>37</v>
      </c>
      <c r="DN46" s="23" t="s">
        <v>39</v>
      </c>
      <c r="DO46" s="23" t="s">
        <v>40</v>
      </c>
      <c r="DP46" s="23" t="s">
        <v>41</v>
      </c>
      <c r="DQ46" s="23" t="s">
        <v>42</v>
      </c>
      <c r="DR46" s="23" t="s">
        <v>53</v>
      </c>
      <c r="DS46" s="20" t="s">
        <v>32</v>
      </c>
      <c r="DT46" s="23" t="s">
        <v>51</v>
      </c>
      <c r="DU46" s="23" t="s">
        <v>52</v>
      </c>
    </row>
    <row r="47" spans="1:125" s="21" customFormat="1">
      <c r="A47" s="22" t="s">
        <v>38</v>
      </c>
      <c r="C47" s="8" t="s">
        <v>11</v>
      </c>
      <c r="D47" s="24">
        <f ca="1">D39+D41*F35/100-P33*F35^2/20000</f>
        <v>-22.646062500000003</v>
      </c>
      <c r="E47" s="24">
        <f ca="1">E39+E41*F35/100-P34*F35^2/20000</f>
        <v>-15.130374999999997</v>
      </c>
      <c r="F47" s="24">
        <f ca="1">F39-(F39-F40)/P32*F35/100</f>
        <v>27.446453488372093</v>
      </c>
      <c r="G47" s="24">
        <f ca="1">G39-(G39-G40)/P32*F35/100</f>
        <v>15.723383720930233</v>
      </c>
      <c r="H47" s="24">
        <f ca="1">H39-(H39-H40)/P32*F35/100</f>
        <v>1.8579418604651161</v>
      </c>
      <c r="I47" s="24">
        <f ca="1">I39-(I39-I40)/P32*F35/100</f>
        <v>2.7337209302325585</v>
      </c>
      <c r="J47" s="24">
        <f ca="1">(ABS(F47)+ABS(H47))*SIGN(F47)</f>
        <v>29.304395348837208</v>
      </c>
      <c r="K47" s="24">
        <f ca="1">(ABS(G47)+ABS(I47))*SIGN(G47)</f>
        <v>18.457104651162791</v>
      </c>
      <c r="L47" s="24">
        <f ca="1">(ABS(J47)+0.3*ABS(K47))*SIGN(J47)</f>
        <v>34.841526744186041</v>
      </c>
      <c r="M47" s="24">
        <f t="shared" ref="M47:M50" ca="1" si="70">(ABS(K47)+0.3*ABS(J47))*SIGN(K47)</f>
        <v>27.248423255813954</v>
      </c>
      <c r="N47" s="24">
        <f ca="1">IF($C$2&lt;=$C$3,L47,M47)</f>
        <v>34.841526744186041</v>
      </c>
      <c r="O47" s="24">
        <f ca="1">D47</f>
        <v>-22.646062500000003</v>
      </c>
      <c r="P47" s="24">
        <f ca="1">E47+N47</f>
        <v>19.711151744186044</v>
      </c>
      <c r="Q47" s="24">
        <f ca="1">E47-N47</f>
        <v>-49.971901744186042</v>
      </c>
      <c r="S47" s="35" t="s">
        <v>38</v>
      </c>
      <c r="U47" s="8" t="s">
        <v>11</v>
      </c>
      <c r="V47" s="24">
        <f ca="1">V39+V41*X35/100-AH33*X35^2/20000</f>
        <v>-8.122562499999999</v>
      </c>
      <c r="W47" s="24">
        <f ca="1">W39+W41*X35/100-AH34*X35^2/20000</f>
        <v>-6.1580750000000011</v>
      </c>
      <c r="X47" s="24">
        <f ca="1">X39-(X39-X40)/AH32*X35/100</f>
        <v>28.328197368421051</v>
      </c>
      <c r="Y47" s="24">
        <f ca="1">Y39-(Y39-Y40)/AH32*X35/100</f>
        <v>16.055578947368421</v>
      </c>
      <c r="Z47" s="24">
        <f ca="1">Z39-(Z39-Z40)/AH32*X35/100</f>
        <v>1.9123421052631582</v>
      </c>
      <c r="AA47" s="24">
        <f ca="1">AA39-(AA39-AA40)/AH32*X35/100</f>
        <v>2.8133552631578946</v>
      </c>
      <c r="AB47" s="24">
        <f ca="1">(ABS(X47)+ABS(Z47))*SIGN(X47)</f>
        <v>30.240539473684208</v>
      </c>
      <c r="AC47" s="24">
        <f ca="1">(ABS(Y47)+ABS(AA47))*SIGN(Y47)</f>
        <v>18.868934210526316</v>
      </c>
      <c r="AD47" s="24">
        <f ca="1">(ABS(AB47)+0.3*ABS(AC47))*SIGN(AB47)</f>
        <v>35.901219736842101</v>
      </c>
      <c r="AE47" s="24">
        <f t="shared" ref="AE47:AE50" ca="1" si="71">(ABS(AC47)+0.3*ABS(AB47))*SIGN(AC47)</f>
        <v>27.941096052631579</v>
      </c>
      <c r="AF47" s="24">
        <f ca="1">IF($C$2&lt;=$C$3,AD47,AE47)</f>
        <v>35.901219736842101</v>
      </c>
      <c r="AG47" s="24">
        <f ca="1">V47</f>
        <v>-8.122562499999999</v>
      </c>
      <c r="AH47" s="24">
        <f ca="1">W47+AF47</f>
        <v>29.743144736842101</v>
      </c>
      <c r="AI47" s="24">
        <f ca="1">W47-AF47</f>
        <v>-42.059294736842105</v>
      </c>
      <c r="AK47" s="35" t="s">
        <v>38</v>
      </c>
      <c r="AM47" s="8" t="s">
        <v>11</v>
      </c>
      <c r="AN47" s="24">
        <f ca="1">AN39+AN41*AP35/100-AZ33*AP35^2/20000</f>
        <v>-7.4231499999999997</v>
      </c>
      <c r="AO47" s="24">
        <f ca="1">AO39+AO41*AP35/100-AZ34*AP35^2/20000</f>
        <v>-5.0673375000000016</v>
      </c>
      <c r="AP47" s="24">
        <f ca="1">AP39-(AP39-AP40)/AZ32*AP35/100</f>
        <v>28.205562499999999</v>
      </c>
      <c r="AQ47" s="24">
        <f ca="1">AQ39-(AQ39-AQ40)/AZ32*AP35/100</f>
        <v>15.811171874999999</v>
      </c>
      <c r="AR47" s="24">
        <f ca="1">AR39-(AR39-AR40)/AZ32*AP35/100</f>
        <v>1.89690625</v>
      </c>
      <c r="AS47" s="24">
        <f ca="1">AS39-(AS39-AS40)/AZ32*AP35/100</f>
        <v>2.7898437500000002</v>
      </c>
      <c r="AT47" s="24">
        <f ca="1">(ABS(AP47)+ABS(AR47))*SIGN(AP47)</f>
        <v>30.10246875</v>
      </c>
      <c r="AU47" s="24">
        <f ca="1">(ABS(AQ47)+ABS(AS47))*SIGN(AQ47)</f>
        <v>18.601015624999999</v>
      </c>
      <c r="AV47" s="24">
        <f ca="1">(ABS(AT47)+0.3*ABS(AU47))*SIGN(AT47)</f>
        <v>35.682773437499996</v>
      </c>
      <c r="AW47" s="24">
        <f t="shared" ref="AW47:AW50" ca="1" si="72">(ABS(AU47)+0.3*ABS(AT47))*SIGN(AU47)</f>
        <v>27.631756249999999</v>
      </c>
      <c r="AX47" s="24">
        <f ca="1">IF($C$2&lt;=$C$3,AV47,AW47)</f>
        <v>35.682773437499996</v>
      </c>
      <c r="AY47" s="24">
        <f ca="1">AN47</f>
        <v>-7.4231499999999997</v>
      </c>
      <c r="AZ47" s="24">
        <f ca="1">AO47+AX47</f>
        <v>30.615435937499996</v>
      </c>
      <c r="BA47" s="24">
        <f ca="1">AO47-AX47</f>
        <v>-40.750110937499997</v>
      </c>
      <c r="BC47" s="35" t="s">
        <v>38</v>
      </c>
      <c r="BE47" s="8" t="s">
        <v>11</v>
      </c>
      <c r="BF47" s="24">
        <f ca="1">BF39+BF41*BH35/100-BR33*BH35^2/20000</f>
        <v>-22.13625</v>
      </c>
      <c r="BG47" s="24">
        <f ca="1">BG39+BG41*BH35/100-BR34*BH35^2/20000</f>
        <v>-13.975625000000001</v>
      </c>
      <c r="BH47" s="24">
        <f ca="1">BH39-(BH39-BH40)/BR32*BH35/100</f>
        <v>15.625281250000002</v>
      </c>
      <c r="BI47" s="24">
        <f ca="1">BI39-(BI39-BI40)/BR32*BH35/100</f>
        <v>8.7474375000000002</v>
      </c>
      <c r="BJ47" s="24">
        <f ca="1">BJ39-(BJ39-BJ40)/BR32*BH35/100</f>
        <v>1.049015625</v>
      </c>
      <c r="BK47" s="24">
        <f ca="1">BK39-(BK39-BK40)/BR32*BH35/100</f>
        <v>1.5435937499999999</v>
      </c>
      <c r="BL47" s="24">
        <f ca="1">(ABS(BH47)+ABS(BJ47))*SIGN(BH47)</f>
        <v>16.674296875000003</v>
      </c>
      <c r="BM47" s="24">
        <f ca="1">(ABS(BI47)+ABS(BK47))*SIGN(BI47)</f>
        <v>10.29103125</v>
      </c>
      <c r="BN47" s="24">
        <f ca="1">(ABS(BL47)+0.3*ABS(BM47))*SIGN(BL47)</f>
        <v>19.761606250000003</v>
      </c>
      <c r="BO47" s="24">
        <f t="shared" ref="BO47:BO50" ca="1" si="73">(ABS(BM47)+0.3*ABS(BL47))*SIGN(BM47)</f>
        <v>15.293320312500001</v>
      </c>
      <c r="BP47" s="24">
        <f ca="1">IF($C$2&lt;=$C$3,BN47,BO47)</f>
        <v>19.761606250000003</v>
      </c>
      <c r="BQ47" s="24">
        <f ca="1">BF47</f>
        <v>-22.13625</v>
      </c>
      <c r="BR47" s="24">
        <f ca="1">BG47+BP47</f>
        <v>5.7859812500000025</v>
      </c>
      <c r="BS47" s="24">
        <f ca="1">BG47-BP47</f>
        <v>-33.737231250000008</v>
      </c>
      <c r="BU47" s="35" t="s">
        <v>38</v>
      </c>
      <c r="BW47" s="8" t="s">
        <v>11</v>
      </c>
      <c r="BX47" s="24">
        <f ca="1">BX39+BX41*BZ35/100-CJ33*BZ35^2/20000</f>
        <v>-22.894700000000004</v>
      </c>
      <c r="BY47" s="24">
        <f ca="1">BY39+BY41*BZ35/100-CJ34*BZ35^2/20000</f>
        <v>-14.318674999999999</v>
      </c>
      <c r="BZ47" s="24">
        <f ca="1">BZ39-(BZ39-BZ40)/CJ32*BZ35/100</f>
        <v>28.420833333333331</v>
      </c>
      <c r="CA47" s="24">
        <f ca="1">CA39-(CA39-CA40)/CJ32*BZ35/100</f>
        <v>16.065916666666666</v>
      </c>
      <c r="CB47" s="24">
        <f ca="1">CB39-(CB39-CB40)/CJ32*BZ35/100</f>
        <v>1.9168333333333332</v>
      </c>
      <c r="CC47" s="24">
        <f ca="1">CC39-(CC39-CC40)/CJ32*BZ35/100</f>
        <v>2.8203333333333336</v>
      </c>
      <c r="CD47" s="24">
        <f ca="1">(ABS(BZ47)+ABS(CB47))*SIGN(BZ47)</f>
        <v>30.337666666666664</v>
      </c>
      <c r="CE47" s="24">
        <f ca="1">(ABS(CA47)+ABS(CC47))*SIGN(CA47)</f>
        <v>18.88625</v>
      </c>
      <c r="CF47" s="24">
        <f ca="1">(ABS(CD47)+0.3*ABS(CE47))*SIGN(CD47)</f>
        <v>36.003541666666663</v>
      </c>
      <c r="CG47" s="24">
        <f t="shared" ref="CG47:CG50" ca="1" si="74">(ABS(CE47)+0.3*ABS(CD47))*SIGN(CE47)</f>
        <v>27.987549999999999</v>
      </c>
      <c r="CH47" s="24">
        <f ca="1">IF($C$2&lt;=$C$3,CF47,CG47)</f>
        <v>36.003541666666663</v>
      </c>
      <c r="CI47" s="24">
        <f ca="1">BX47</f>
        <v>-22.894700000000004</v>
      </c>
      <c r="CJ47" s="24">
        <f ca="1">BY47+CH47</f>
        <v>21.684866666666665</v>
      </c>
      <c r="CK47" s="24">
        <f ca="1">BY47-CH47</f>
        <v>-50.322216666666662</v>
      </c>
      <c r="CM47" s="35" t="s">
        <v>38</v>
      </c>
      <c r="CO47" s="8" t="s">
        <v>11</v>
      </c>
      <c r="CP47" s="24">
        <f ca="1">CP39+CP41*CR35/100-DB33*CR35^2/20000</f>
        <v>-6.1692</v>
      </c>
      <c r="CQ47" s="24">
        <f ca="1">CQ39+CQ41*CR35/100-DB34*CR35^2/20000</f>
        <v>-3.8799750000000008</v>
      </c>
      <c r="CR47" s="24">
        <f ca="1">CR39-(CR39-CR40)/DB32*CR35/100</f>
        <v>21.771055555555556</v>
      </c>
      <c r="CS47" s="24">
        <f ca="1">CS39-(CS39-CS40)/DB32*CR35/100</f>
        <v>12.499194444444445</v>
      </c>
      <c r="CT47" s="24">
        <f ca="1">CT39-(CT39-CT40)/DB32*CR35/100</f>
        <v>1.4735833333333335</v>
      </c>
      <c r="CU47" s="24">
        <f ca="1">CU39-(CU39-CU40)/DB32*CR35/100</f>
        <v>2.1683194444444442</v>
      </c>
      <c r="CV47" s="24">
        <f ca="1">(ABS(CR47)+ABS(CT47))*SIGN(CR47)</f>
        <v>23.24463888888889</v>
      </c>
      <c r="CW47" s="24">
        <f ca="1">(ABS(CS47)+ABS(CU47))*SIGN(CS47)</f>
        <v>14.667513888888889</v>
      </c>
      <c r="CX47" s="24">
        <f ca="1">(ABS(CV47)+0.3*ABS(CW47))*SIGN(CV47)</f>
        <v>27.644893055555556</v>
      </c>
      <c r="CY47" s="24">
        <f t="shared" ref="CY47:CY50" ca="1" si="75">(ABS(CW47)+0.3*ABS(CV47))*SIGN(CW47)</f>
        <v>21.640905555555555</v>
      </c>
      <c r="CZ47" s="24">
        <f ca="1">IF($C$2&lt;=$C$3,CX47,CY47)</f>
        <v>27.644893055555556</v>
      </c>
      <c r="DA47" s="24">
        <f ca="1">CP47</f>
        <v>-6.1692</v>
      </c>
      <c r="DB47" s="24">
        <f ca="1">CQ47+CZ47</f>
        <v>23.764918055555555</v>
      </c>
      <c r="DC47" s="24">
        <f ca="1">CQ47-CZ47</f>
        <v>-31.524868055555558</v>
      </c>
      <c r="DE47" s="35" t="s">
        <v>38</v>
      </c>
      <c r="DG47" s="8" t="s">
        <v>11</v>
      </c>
      <c r="DH47" s="24">
        <f ca="1">DH39+DH41*DJ35/100-DT33*DJ35^2/20000</f>
        <v>-6.1692</v>
      </c>
      <c r="DI47" s="24">
        <f ca="1">DI39+DI41*DJ35/100-DT34*DJ35^2/20000</f>
        <v>-3.8799750000000008</v>
      </c>
      <c r="DJ47" s="24">
        <f ca="1">DJ39-(DJ39-DJ40)/DT32*DJ35/100</f>
        <v>21.771055555555556</v>
      </c>
      <c r="DK47" s="24">
        <f ca="1">DK39-(DK39-DK40)/DT32*DJ35/100</f>
        <v>12.499194444444445</v>
      </c>
      <c r="DL47" s="24">
        <f ca="1">DL39-(DL39-DL40)/DT32*DJ35/100</f>
        <v>1.4735833333333335</v>
      </c>
      <c r="DM47" s="24">
        <f ca="1">DM39-(DM39-DM40)/DT32*DJ35/100</f>
        <v>2.1683194444444442</v>
      </c>
      <c r="DN47" s="24">
        <f ca="1">(ABS(DJ47)+ABS(DL47))*SIGN(DJ47)</f>
        <v>23.24463888888889</v>
      </c>
      <c r="DO47" s="24">
        <f ca="1">(ABS(DK47)+ABS(DM47))*SIGN(DK47)</f>
        <v>14.667513888888889</v>
      </c>
      <c r="DP47" s="24">
        <f ca="1">(ABS(DN47)+0.3*ABS(DO47))*SIGN(DN47)</f>
        <v>27.644893055555556</v>
      </c>
      <c r="DQ47" s="24">
        <f t="shared" ref="DQ47:DQ50" ca="1" si="76">(ABS(DO47)+0.3*ABS(DN47))*SIGN(DO47)</f>
        <v>21.640905555555555</v>
      </c>
      <c r="DR47" s="24">
        <f ca="1">IF($C$2&lt;=$C$3,DP47,DQ47)</f>
        <v>27.644893055555556</v>
      </c>
      <c r="DS47" s="24">
        <f ca="1">DH47</f>
        <v>-6.1692</v>
      </c>
      <c r="DT47" s="24">
        <f ca="1">DI47+DR47</f>
        <v>23.764918055555555</v>
      </c>
      <c r="DU47" s="24">
        <f ca="1">DI47-DR47</f>
        <v>-31.524868055555558</v>
      </c>
    </row>
    <row r="48" spans="1:125" s="21" customFormat="1">
      <c r="C48" s="8" t="s">
        <v>10</v>
      </c>
      <c r="D48" s="24">
        <f ca="1">D40-D42*F36/100-P33*F36^2/20000</f>
        <v>-11.6512125</v>
      </c>
      <c r="E48" s="24">
        <f ca="1">E40-E42*F36/100-P34*F36^2/20000</f>
        <v>-8.4495750000000012</v>
      </c>
      <c r="F48" s="24">
        <f ca="1">F40-(F40-F39)/P32*F35/100</f>
        <v>-24.841453488372093</v>
      </c>
      <c r="G48" s="24">
        <f ca="1">G40-(G40-G39)/P32*F35/100</f>
        <v>-14.214383720930233</v>
      </c>
      <c r="H48" s="24">
        <f ca="1">H40-(H40-H39)/P32*F35/100</f>
        <v>-1.6809418604651161</v>
      </c>
      <c r="I48" s="24">
        <f ca="1">I40-(I40-I39)/P32*F35/100</f>
        <v>-2.4737209302325578</v>
      </c>
      <c r="J48" s="24">
        <f t="shared" ref="J48:K50" ca="1" si="77">(ABS(F48)+ABS(H48))*SIGN(F48)</f>
        <v>-26.522395348837208</v>
      </c>
      <c r="K48" s="24">
        <f t="shared" ca="1" si="77"/>
        <v>-16.688104651162789</v>
      </c>
      <c r="L48" s="24">
        <f t="shared" ref="L48:L50" ca="1" si="78">(ABS(J48)+0.3*ABS(K48))*SIGN(J48)</f>
        <v>-31.528826744186045</v>
      </c>
      <c r="M48" s="24">
        <f t="shared" ca="1" si="70"/>
        <v>-24.64482325581395</v>
      </c>
      <c r="N48" s="24">
        <f ca="1">IF($C$2&lt;=$C$3,L48,M48)</f>
        <v>-31.528826744186045</v>
      </c>
      <c r="O48" s="24">
        <f t="shared" ref="O48:O50" ca="1" si="79">D48</f>
        <v>-11.6512125</v>
      </c>
      <c r="P48" s="24">
        <f t="shared" ref="P48:P50" ca="1" si="80">E48+N48</f>
        <v>-39.978401744186044</v>
      </c>
      <c r="Q48" s="24">
        <f t="shared" ref="Q48:Q50" ca="1" si="81">E48-N48</f>
        <v>23.079251744186045</v>
      </c>
      <c r="S48" s="40"/>
      <c r="U48" s="8" t="s">
        <v>10</v>
      </c>
      <c r="V48" s="24">
        <f ca="1">V40-V42*X36/100-AH33*X36^2/20000</f>
        <v>-18.176462500000003</v>
      </c>
      <c r="W48" s="24">
        <f ca="1">W40-W42*X36/100-AH34*X36^2/20000</f>
        <v>-11.988375000000001</v>
      </c>
      <c r="X48" s="24">
        <f ca="1">X40-(X40-X39)/AH32*X35/100</f>
        <v>-27.895197368421051</v>
      </c>
      <c r="Y48" s="24">
        <f ca="1">Y40-(Y40-Y39)/AH32*X35/100</f>
        <v>-15.85157894736842</v>
      </c>
      <c r="Z48" s="24">
        <f ca="1">Z40-(Z40-Z39)/AH32*X35/100</f>
        <v>-1.8843421052631582</v>
      </c>
      <c r="AA48" s="24">
        <f ca="1">AA40-(AA40-AA39)/AH32*X35/100</f>
        <v>-2.7723552631578947</v>
      </c>
      <c r="AB48" s="24">
        <f t="shared" ref="AB48:AB50" ca="1" si="82">(ABS(X48)+ABS(Z48))*SIGN(X48)</f>
        <v>-29.77953947368421</v>
      </c>
      <c r="AC48" s="24">
        <f t="shared" ref="AC48:AC50" ca="1" si="83">(ABS(Y48)+ABS(AA48))*SIGN(Y48)</f>
        <v>-18.623934210526315</v>
      </c>
      <c r="AD48" s="24">
        <f t="shared" ref="AD48:AD50" ca="1" si="84">(ABS(AB48)+0.3*ABS(AC48))*SIGN(AB48)</f>
        <v>-35.366719736842107</v>
      </c>
      <c r="AE48" s="24">
        <f t="shared" ca="1" si="71"/>
        <v>-27.557796052631577</v>
      </c>
      <c r="AF48" s="24">
        <f ca="1">IF($C$2&lt;=$C$3,AD48,AE48)</f>
        <v>-35.366719736842107</v>
      </c>
      <c r="AG48" s="24">
        <f t="shared" ref="AG48:AG50" ca="1" si="85">V48</f>
        <v>-18.176462500000003</v>
      </c>
      <c r="AH48" s="24">
        <f t="shared" ref="AH48:AH50" ca="1" si="86">W48+AF48</f>
        <v>-47.355094736842105</v>
      </c>
      <c r="AI48" s="24">
        <f t="shared" ref="AI48:AI50" ca="1" si="87">W48-AF48</f>
        <v>23.378344736842106</v>
      </c>
      <c r="AK48" s="40"/>
      <c r="AM48" s="8" t="s">
        <v>10</v>
      </c>
      <c r="AN48" s="24">
        <f ca="1">AN40-AN42*AP36/100-AZ33*AP36^2/20000</f>
        <v>-20.603250000000003</v>
      </c>
      <c r="AO48" s="24">
        <f ca="1">AO40-AO42*AP36/100-AZ34*AP36^2/20000</f>
        <v>-13.248137499999999</v>
      </c>
      <c r="AP48" s="24">
        <f ca="1">AP40-(AP40-AP39)/AZ32*AP35/100</f>
        <v>-13.5975625</v>
      </c>
      <c r="AQ48" s="24">
        <f ca="1">AQ40-(AQ40-AQ39)/AZ32*AP35/100</f>
        <v>-7.5661718750000002</v>
      </c>
      <c r="AR48" s="24">
        <f ca="1">AR40-(AR40-AR39)/AZ32*AP35/100</f>
        <v>-0.91090625000000003</v>
      </c>
      <c r="AS48" s="24">
        <f ca="1">AS40-(AS40-AS39)/AZ32*AP35/100</f>
        <v>-1.33984375</v>
      </c>
      <c r="AT48" s="24">
        <f t="shared" ref="AT48:AT50" ca="1" si="88">(ABS(AP48)+ABS(AR48))*SIGN(AP48)</f>
        <v>-14.50846875</v>
      </c>
      <c r="AU48" s="24">
        <f t="shared" ref="AU48:AU50" ca="1" si="89">(ABS(AQ48)+ABS(AS48))*SIGN(AQ48)</f>
        <v>-8.9060156250000002</v>
      </c>
      <c r="AV48" s="24">
        <f t="shared" ref="AV48:AV50" ca="1" si="90">(ABS(AT48)+0.3*ABS(AU48))*SIGN(AT48)</f>
        <v>-17.180273437499999</v>
      </c>
      <c r="AW48" s="24">
        <f t="shared" ca="1" si="72"/>
        <v>-13.25855625</v>
      </c>
      <c r="AX48" s="24">
        <f ca="1">IF($C$2&lt;=$C$3,AV48,AW48)</f>
        <v>-17.180273437499999</v>
      </c>
      <c r="AY48" s="24">
        <f t="shared" ref="AY48:AY50" ca="1" si="91">AN48</f>
        <v>-20.603250000000003</v>
      </c>
      <c r="AZ48" s="24">
        <f t="shared" ref="AZ48:AZ50" ca="1" si="92">AO48+AX48</f>
        <v>-30.428410937499997</v>
      </c>
      <c r="BA48" s="24">
        <f t="shared" ref="BA48:BA50" ca="1" si="93">AO48-AX48</f>
        <v>3.9321359375</v>
      </c>
      <c r="BC48" s="40"/>
      <c r="BE48" s="8" t="s">
        <v>10</v>
      </c>
      <c r="BF48" s="24">
        <f ca="1">BF40-BF42*BH36/100-BR33*BH36^2/20000</f>
        <v>-10.001850000000001</v>
      </c>
      <c r="BG48" s="24">
        <f ca="1">BG40-BG42*BH36/100-BR34*BH36^2/20000</f>
        <v>-6.4229250000000002</v>
      </c>
      <c r="BH48" s="24">
        <f ca="1">BH40-(BH40-BH39)/BR32*BH35/100</f>
        <v>-30.363281249999996</v>
      </c>
      <c r="BI48" s="24">
        <f ca="1">BI40-(BI40-BI39)/BR32*BH35/100</f>
        <v>-17.073437500000001</v>
      </c>
      <c r="BJ48" s="24">
        <f ca="1">BJ40-(BJ40-BJ39)/BR32*BH35/100</f>
        <v>-2.0440156250000001</v>
      </c>
      <c r="BK48" s="24">
        <f ca="1">BK40-(BK40-BK39)/BR32*BH35/100</f>
        <v>-3.0075937499999998</v>
      </c>
      <c r="BL48" s="24">
        <f t="shared" ref="BL48:BL50" ca="1" si="94">(ABS(BH48)+ABS(BJ48))*SIGN(BH48)</f>
        <v>-32.407296875</v>
      </c>
      <c r="BM48" s="24">
        <f t="shared" ref="BM48:BM50" ca="1" si="95">(ABS(BI48)+ABS(BK48))*SIGN(BI48)</f>
        <v>-20.081031250000002</v>
      </c>
      <c r="BN48" s="24">
        <f t="shared" ref="BN48:BN50" ca="1" si="96">(ABS(BL48)+0.3*ABS(BM48))*SIGN(BL48)</f>
        <v>-38.431606250000002</v>
      </c>
      <c r="BO48" s="24">
        <f t="shared" ca="1" si="73"/>
        <v>-29.803220312500002</v>
      </c>
      <c r="BP48" s="24">
        <f ca="1">IF($C$2&lt;=$C$3,BN48,BO48)</f>
        <v>-38.431606250000002</v>
      </c>
      <c r="BQ48" s="24">
        <f t="shared" ref="BQ48:BQ50" ca="1" si="97">BF48</f>
        <v>-10.001850000000001</v>
      </c>
      <c r="BR48" s="24">
        <f t="shared" ref="BR48:BR50" ca="1" si="98">BG48+BP48</f>
        <v>-44.854531250000001</v>
      </c>
      <c r="BS48" s="24">
        <f t="shared" ref="BS48:BS50" ca="1" si="99">BG48-BP48</f>
        <v>32.008681250000002</v>
      </c>
      <c r="BU48" s="40"/>
      <c r="BW48" s="8" t="s">
        <v>10</v>
      </c>
      <c r="BX48" s="24">
        <f ca="1">BX40-BX42*BZ36/100-CJ33*BZ36^2/20000</f>
        <v>-24.201599999999999</v>
      </c>
      <c r="BY48" s="24">
        <f ca="1">BY40-BY42*BZ36/100-CJ34*BZ36^2/20000</f>
        <v>-15.110474999999997</v>
      </c>
      <c r="BZ48" s="24">
        <f ca="1">BZ40-(BZ40-BZ39)/CJ32*BZ35/100</f>
        <v>-29.000833333333336</v>
      </c>
      <c r="CA48" s="24">
        <f ca="1">CA40-(CA40-CA39)/CJ32*BZ35/100</f>
        <v>-16.364916666666666</v>
      </c>
      <c r="CB48" s="24">
        <f ca="1">CB40-(CB40-CB39)/CJ32*BZ35/100</f>
        <v>-1.9548333333333334</v>
      </c>
      <c r="CC48" s="24">
        <f ca="1">CC40-(CC40-CC39)/CJ32*BZ35/100</f>
        <v>-2.8763333333333336</v>
      </c>
      <c r="CD48" s="24">
        <f t="shared" ref="CD48:CD50" ca="1" si="100">(ABS(BZ48)+ABS(CB48))*SIGN(BZ48)</f>
        <v>-30.955666666666669</v>
      </c>
      <c r="CE48" s="24">
        <f t="shared" ref="CE48:CE50" ca="1" si="101">(ABS(CA48)+ABS(CC48))*SIGN(CA48)</f>
        <v>-19.241250000000001</v>
      </c>
      <c r="CF48" s="24">
        <f t="shared" ref="CF48:CF50" ca="1" si="102">(ABS(CD48)+0.3*ABS(CE48))*SIGN(CD48)</f>
        <v>-36.72804166666667</v>
      </c>
      <c r="CG48" s="24">
        <f t="shared" ca="1" si="74"/>
        <v>-28.527950000000001</v>
      </c>
      <c r="CH48" s="24">
        <f ca="1">IF($C$2&lt;=$C$3,CF48,CG48)</f>
        <v>-36.72804166666667</v>
      </c>
      <c r="CI48" s="24">
        <f t="shared" ref="CI48:CI50" ca="1" si="103">BX48</f>
        <v>-24.201599999999999</v>
      </c>
      <c r="CJ48" s="24">
        <f t="shared" ref="CJ48:CJ50" ca="1" si="104">BY48+CH48</f>
        <v>-51.838516666666663</v>
      </c>
      <c r="CK48" s="24">
        <f t="shared" ref="CK48:CK50" ca="1" si="105">BY48-CH48</f>
        <v>21.617566666666672</v>
      </c>
      <c r="CM48" s="40"/>
      <c r="CO48" s="8" t="s">
        <v>10</v>
      </c>
      <c r="CP48" s="24">
        <f ca="1">CP40-CP42*CR36/100-DB33*CR36^2/20000</f>
        <v>-21.1099</v>
      </c>
      <c r="CQ48" s="24">
        <f ca="1">CQ40-CQ42*CR36/100-DB34*CR36^2/20000</f>
        <v>-13.156575000000002</v>
      </c>
      <c r="CR48" s="24">
        <f ca="1">CR40-(CR40-CR39)/DB32*CR35/100</f>
        <v>-16.757055555555556</v>
      </c>
      <c r="CS48" s="24">
        <f ca="1">CS40-(CS40-CS39)/DB32*CR35/100</f>
        <v>-9.5391944444444441</v>
      </c>
      <c r="CT48" s="24">
        <f ca="1">CT40-(CT40-CT39)/DB32*CR35/100</f>
        <v>-1.1315833333333334</v>
      </c>
      <c r="CU48" s="24">
        <f ca="1">CU40-(CU40-CU39)/DB32*CR35/100</f>
        <v>-1.6653194444444446</v>
      </c>
      <c r="CV48" s="24">
        <f t="shared" ref="CV48:CV50" ca="1" si="106">(ABS(CR48)+ABS(CT48))*SIGN(CR48)</f>
        <v>-17.888638888888892</v>
      </c>
      <c r="CW48" s="24">
        <f t="shared" ref="CW48:CW50" ca="1" si="107">(ABS(CS48)+ABS(CU48))*SIGN(CS48)</f>
        <v>-11.204513888888888</v>
      </c>
      <c r="CX48" s="24">
        <f t="shared" ref="CX48:CX50" ca="1" si="108">(ABS(CV48)+0.3*ABS(CW48))*SIGN(CV48)</f>
        <v>-21.249993055555557</v>
      </c>
      <c r="CY48" s="24">
        <f t="shared" ca="1" si="75"/>
        <v>-16.571105555555555</v>
      </c>
      <c r="CZ48" s="24">
        <f ca="1">IF($C$2&lt;=$C$3,CX48,CY48)</f>
        <v>-21.249993055555557</v>
      </c>
      <c r="DA48" s="24">
        <f t="shared" ref="DA48:DA50" ca="1" si="109">CP48</f>
        <v>-21.1099</v>
      </c>
      <c r="DB48" s="24">
        <f t="shared" ref="DB48:DB50" ca="1" si="110">CQ48+CZ48</f>
        <v>-34.40656805555556</v>
      </c>
      <c r="DC48" s="24">
        <f t="shared" ref="DC48:DC50" ca="1" si="111">CQ48-CZ48</f>
        <v>8.0934180555555546</v>
      </c>
      <c r="DE48" s="40"/>
      <c r="DG48" s="8" t="s">
        <v>10</v>
      </c>
      <c r="DH48" s="24">
        <f ca="1">DH40-DH42*DJ36/100-DT33*DJ36^2/20000</f>
        <v>-10.831299999999995</v>
      </c>
      <c r="DI48" s="24">
        <f ca="1">DI40-DI42*DJ36/100-DT34*DJ36^2/20000</f>
        <v>-6.740775000000002</v>
      </c>
      <c r="DJ48" s="24">
        <f ca="1">DJ40-(DJ40-DJ39)/DT32*DJ35/100</f>
        <v>-16.757055555555556</v>
      </c>
      <c r="DK48" s="24">
        <f ca="1">DK40-(DK40-DK39)/DT32*DJ35/100</f>
        <v>-9.5391944444444441</v>
      </c>
      <c r="DL48" s="24">
        <f ca="1">DL40-(DL40-DL39)/DT32*DJ35/100</f>
        <v>-1.1315833333333334</v>
      </c>
      <c r="DM48" s="24">
        <f ca="1">DM40-(DM40-DM39)/DT32*DJ35/100</f>
        <v>-1.6653194444444446</v>
      </c>
      <c r="DN48" s="24">
        <f t="shared" ref="DN48:DN50" ca="1" si="112">(ABS(DJ48)+ABS(DL48))*SIGN(DJ48)</f>
        <v>-17.888638888888892</v>
      </c>
      <c r="DO48" s="24">
        <f t="shared" ref="DO48:DO50" ca="1" si="113">(ABS(DK48)+ABS(DM48))*SIGN(DK48)</f>
        <v>-11.204513888888888</v>
      </c>
      <c r="DP48" s="24">
        <f t="shared" ref="DP48:DP50" ca="1" si="114">(ABS(DN48)+0.3*ABS(DO48))*SIGN(DN48)</f>
        <v>-21.249993055555557</v>
      </c>
      <c r="DQ48" s="24">
        <f t="shared" ca="1" si="76"/>
        <v>-16.571105555555555</v>
      </c>
      <c r="DR48" s="24">
        <f ca="1">IF($C$2&lt;=$C$3,DP48,DQ48)</f>
        <v>-21.249993055555557</v>
      </c>
      <c r="DS48" s="24">
        <f t="shared" ref="DS48:DS50" ca="1" si="115">DH48</f>
        <v>-10.831299999999995</v>
      </c>
      <c r="DT48" s="24">
        <f t="shared" ref="DT48:DT50" ca="1" si="116">DI48+DR48</f>
        <v>-27.990768055555559</v>
      </c>
      <c r="DU48" s="24">
        <f t="shared" ref="DU48:DU50" ca="1" si="117">DI48-DR48</f>
        <v>14.509218055555554</v>
      </c>
    </row>
    <row r="49" spans="1:126" s="21" customFormat="1">
      <c r="C49" s="8" t="s">
        <v>9</v>
      </c>
      <c r="D49" s="24">
        <f ca="1">D41-P33*F35/100</f>
        <v>43.608499999999999</v>
      </c>
      <c r="E49" s="24">
        <f ca="1">E41-P34*F35/100</f>
        <v>29.828000000000003</v>
      </c>
      <c r="F49" s="24">
        <f t="shared" ref="F49:I50" ca="1" si="118">F41</f>
        <v>-14.523999999999999</v>
      </c>
      <c r="G49" s="24">
        <f t="shared" ca="1" si="118"/>
        <v>-8.3160000000000007</v>
      </c>
      <c r="H49" s="24">
        <f t="shared" ca="1" si="118"/>
        <v>-0.98299999999999998</v>
      </c>
      <c r="I49" s="24">
        <f t="shared" ca="1" si="118"/>
        <v>-1.446</v>
      </c>
      <c r="J49" s="24">
        <f t="shared" ca="1" si="77"/>
        <v>-15.507</v>
      </c>
      <c r="K49" s="24">
        <f t="shared" ca="1" si="77"/>
        <v>-9.7620000000000005</v>
      </c>
      <c r="L49" s="24">
        <f t="shared" ca="1" si="78"/>
        <v>-18.435600000000001</v>
      </c>
      <c r="M49" s="24">
        <f t="shared" ca="1" si="70"/>
        <v>-14.414100000000001</v>
      </c>
      <c r="N49" s="24">
        <f ca="1">IF($C$2&lt;=$C$3,L49,M49)</f>
        <v>-18.435600000000001</v>
      </c>
      <c r="O49" s="24">
        <f t="shared" ca="1" si="79"/>
        <v>43.608499999999999</v>
      </c>
      <c r="P49" s="24">
        <f t="shared" ca="1" si="80"/>
        <v>11.392400000000002</v>
      </c>
      <c r="Q49" s="24">
        <f t="shared" ca="1" si="81"/>
        <v>48.263600000000004</v>
      </c>
      <c r="S49" s="40"/>
      <c r="U49" s="8" t="s">
        <v>9</v>
      </c>
      <c r="V49" s="24">
        <f ca="1">V41-AH33*X35/100</f>
        <v>31.6785</v>
      </c>
      <c r="W49" s="24">
        <f ca="1">W41-AH34*X35/100</f>
        <v>22.206</v>
      </c>
      <c r="X49" s="24">
        <f t="shared" ref="X49:AA49" ca="1" si="119">X41</f>
        <v>-18.137</v>
      </c>
      <c r="Y49" s="24">
        <f t="shared" ca="1" si="119"/>
        <v>-10.292999999999999</v>
      </c>
      <c r="Z49" s="24">
        <f t="shared" ca="1" si="119"/>
        <v>-1.2250000000000001</v>
      </c>
      <c r="AA49" s="24">
        <f t="shared" ca="1" si="119"/>
        <v>-1.802</v>
      </c>
      <c r="AB49" s="24">
        <f t="shared" ca="1" si="82"/>
        <v>-19.362000000000002</v>
      </c>
      <c r="AC49" s="24">
        <f t="shared" ca="1" si="83"/>
        <v>-12.094999999999999</v>
      </c>
      <c r="AD49" s="24">
        <f t="shared" ca="1" si="84"/>
        <v>-22.990500000000001</v>
      </c>
      <c r="AE49" s="24">
        <f t="shared" ca="1" si="71"/>
        <v>-17.903599999999997</v>
      </c>
      <c r="AF49" s="24">
        <f ca="1">IF($C$2&lt;=$C$3,AD49,AE49)</f>
        <v>-22.990500000000001</v>
      </c>
      <c r="AG49" s="24">
        <f t="shared" ca="1" si="85"/>
        <v>31.6785</v>
      </c>
      <c r="AH49" s="24">
        <f t="shared" ca="1" si="86"/>
        <v>-0.78450000000000131</v>
      </c>
      <c r="AI49" s="24">
        <f t="shared" ca="1" si="87"/>
        <v>45.1965</v>
      </c>
      <c r="AK49" s="40"/>
      <c r="AM49" s="8" t="s">
        <v>9</v>
      </c>
      <c r="AN49" s="24">
        <f ca="1">AN41-AZ33*AP35/100</f>
        <v>28.166999999999998</v>
      </c>
      <c r="AO49" s="24">
        <f ca="1">AO41-AZ34*AP35/100</f>
        <v>19.096499999999999</v>
      </c>
      <c r="AP49" s="24">
        <f t="shared" ref="AP49:AS49" ca="1" si="120">AP41</f>
        <v>-16.721</v>
      </c>
      <c r="AQ49" s="24">
        <f t="shared" ca="1" si="120"/>
        <v>-9.35</v>
      </c>
      <c r="AR49" s="24">
        <f t="shared" ca="1" si="120"/>
        <v>-1.123</v>
      </c>
      <c r="AS49" s="24">
        <f t="shared" ca="1" si="120"/>
        <v>-1.6519999999999999</v>
      </c>
      <c r="AT49" s="24">
        <f t="shared" ca="1" si="88"/>
        <v>-17.844000000000001</v>
      </c>
      <c r="AU49" s="24">
        <f t="shared" ca="1" si="89"/>
        <v>-11.001999999999999</v>
      </c>
      <c r="AV49" s="24">
        <f t="shared" ca="1" si="90"/>
        <v>-21.144600000000001</v>
      </c>
      <c r="AW49" s="24">
        <f t="shared" ca="1" si="72"/>
        <v>-16.3552</v>
      </c>
      <c r="AX49" s="24">
        <f ca="1">IF($C$2&lt;=$C$3,AV49,AW49)</f>
        <v>-21.144600000000001</v>
      </c>
      <c r="AY49" s="24">
        <f t="shared" ca="1" si="91"/>
        <v>28.166999999999998</v>
      </c>
      <c r="AZ49" s="24">
        <f t="shared" ca="1" si="92"/>
        <v>-2.0481000000000016</v>
      </c>
      <c r="BA49" s="24">
        <f t="shared" ca="1" si="93"/>
        <v>40.241100000000003</v>
      </c>
      <c r="BC49" s="40"/>
      <c r="BE49" s="8" t="s">
        <v>9</v>
      </c>
      <c r="BF49" s="24">
        <f ca="1">BF41-BR33*BH35/100</f>
        <v>47.856000000000002</v>
      </c>
      <c r="BG49" s="24">
        <f ca="1">BG41-BR34*BH35/100</f>
        <v>29.878</v>
      </c>
      <c r="BH49" s="24">
        <f t="shared" ref="BH49:BK49" ca="1" si="121">BH41</f>
        <v>-15.858000000000001</v>
      </c>
      <c r="BI49" s="24">
        <f t="shared" ca="1" si="121"/>
        <v>-8.9030000000000005</v>
      </c>
      <c r="BJ49" s="24">
        <f t="shared" ca="1" si="121"/>
        <v>-1.0669999999999999</v>
      </c>
      <c r="BK49" s="24">
        <f t="shared" ca="1" si="121"/>
        <v>-1.569</v>
      </c>
      <c r="BL49" s="24">
        <f t="shared" ca="1" si="94"/>
        <v>-16.925000000000001</v>
      </c>
      <c r="BM49" s="24">
        <f t="shared" ca="1" si="95"/>
        <v>-10.472000000000001</v>
      </c>
      <c r="BN49" s="24">
        <f t="shared" ca="1" si="96"/>
        <v>-20.066600000000001</v>
      </c>
      <c r="BO49" s="24">
        <f t="shared" ca="1" si="73"/>
        <v>-15.549500000000002</v>
      </c>
      <c r="BP49" s="24">
        <f ca="1">IF($C$2&lt;=$C$3,BN49,BO49)</f>
        <v>-20.066600000000001</v>
      </c>
      <c r="BQ49" s="24">
        <f t="shared" ca="1" si="97"/>
        <v>47.856000000000002</v>
      </c>
      <c r="BR49" s="24">
        <f t="shared" ca="1" si="98"/>
        <v>9.811399999999999</v>
      </c>
      <c r="BS49" s="24">
        <f t="shared" ca="1" si="99"/>
        <v>49.944600000000001</v>
      </c>
      <c r="BU49" s="40"/>
      <c r="BW49" s="8" t="s">
        <v>9</v>
      </c>
      <c r="BX49" s="24">
        <f ca="1">BX41-CJ33*BZ35/100</f>
        <v>55.836999999999996</v>
      </c>
      <c r="BY49" s="24">
        <f ca="1">BY41-CJ34*BZ35/100</f>
        <v>34.878999999999998</v>
      </c>
      <c r="BZ49" s="24">
        <f t="shared" ref="BZ49:CC49" ca="1" si="122">BZ41</f>
        <v>-16.405999999999999</v>
      </c>
      <c r="CA49" s="24">
        <f t="shared" ca="1" si="122"/>
        <v>-9.266</v>
      </c>
      <c r="CB49" s="24">
        <f t="shared" ca="1" si="122"/>
        <v>-1.1060000000000001</v>
      </c>
      <c r="CC49" s="24">
        <f t="shared" ca="1" si="122"/>
        <v>-1.6279999999999999</v>
      </c>
      <c r="CD49" s="24">
        <f t="shared" ca="1" si="100"/>
        <v>-17.512</v>
      </c>
      <c r="CE49" s="24">
        <f t="shared" ca="1" si="101"/>
        <v>-10.894</v>
      </c>
      <c r="CF49" s="24">
        <f t="shared" ca="1" si="102"/>
        <v>-20.780200000000001</v>
      </c>
      <c r="CG49" s="24">
        <f t="shared" ca="1" si="74"/>
        <v>-16.147600000000001</v>
      </c>
      <c r="CH49" s="24">
        <f ca="1">IF($C$2&lt;=$C$3,CF49,CG49)</f>
        <v>-20.780200000000001</v>
      </c>
      <c r="CI49" s="24">
        <f t="shared" ca="1" si="103"/>
        <v>55.836999999999996</v>
      </c>
      <c r="CJ49" s="24">
        <f t="shared" ca="1" si="104"/>
        <v>14.098799999999997</v>
      </c>
      <c r="CK49" s="24">
        <f t="shared" ca="1" si="105"/>
        <v>55.659199999999998</v>
      </c>
      <c r="CM49" s="40"/>
      <c r="CO49" s="8" t="s">
        <v>9</v>
      </c>
      <c r="CP49" s="24">
        <f ca="1">CP41-DB33*CR35/100</f>
        <v>44.967000000000006</v>
      </c>
      <c r="CQ49" s="24">
        <f ca="1">CQ41-DB34*CR35/100</f>
        <v>28.100999999999999</v>
      </c>
      <c r="CR49" s="24">
        <f t="shared" ref="CR49:CU49" ca="1" si="123">CR41</f>
        <v>-13.285</v>
      </c>
      <c r="CS49" s="24">
        <f t="shared" ca="1" si="123"/>
        <v>-7.5990000000000002</v>
      </c>
      <c r="CT49" s="24">
        <f t="shared" ca="1" si="123"/>
        <v>-0.89900000000000002</v>
      </c>
      <c r="CU49" s="24">
        <f t="shared" ca="1" si="123"/>
        <v>-1.3220000000000001</v>
      </c>
      <c r="CV49" s="24">
        <f t="shared" ca="1" si="106"/>
        <v>-14.184000000000001</v>
      </c>
      <c r="CW49" s="24">
        <f t="shared" ca="1" si="107"/>
        <v>-8.9209999999999994</v>
      </c>
      <c r="CX49" s="24">
        <f t="shared" ca="1" si="108"/>
        <v>-16.860300000000002</v>
      </c>
      <c r="CY49" s="24">
        <f t="shared" ca="1" si="75"/>
        <v>-13.1762</v>
      </c>
      <c r="CZ49" s="24">
        <f ca="1">IF($C$2&lt;=$C$3,CX49,CY49)</f>
        <v>-16.860300000000002</v>
      </c>
      <c r="DA49" s="24">
        <f t="shared" ca="1" si="109"/>
        <v>44.967000000000006</v>
      </c>
      <c r="DB49" s="24">
        <f t="shared" ca="1" si="110"/>
        <v>11.240699999999997</v>
      </c>
      <c r="DC49" s="24">
        <f t="shared" ca="1" si="111"/>
        <v>44.961300000000001</v>
      </c>
      <c r="DE49" s="40"/>
      <c r="DG49" s="8" t="s">
        <v>9</v>
      </c>
      <c r="DH49" s="24">
        <f ca="1">DH41-DT33*DJ35/100</f>
        <v>44.967000000000006</v>
      </c>
      <c r="DI49" s="24">
        <f ca="1">DI41-DT34*DJ35/100</f>
        <v>28.100999999999999</v>
      </c>
      <c r="DJ49" s="24">
        <f t="shared" ref="DJ49:DM49" ca="1" si="124">DJ41</f>
        <v>-13.285</v>
      </c>
      <c r="DK49" s="24">
        <f t="shared" ca="1" si="124"/>
        <v>-7.5990000000000002</v>
      </c>
      <c r="DL49" s="24">
        <f t="shared" ca="1" si="124"/>
        <v>-0.89900000000000002</v>
      </c>
      <c r="DM49" s="24">
        <f t="shared" ca="1" si="124"/>
        <v>-1.3220000000000001</v>
      </c>
      <c r="DN49" s="24">
        <f t="shared" ca="1" si="112"/>
        <v>-14.184000000000001</v>
      </c>
      <c r="DO49" s="24">
        <f t="shared" ca="1" si="113"/>
        <v>-8.9209999999999994</v>
      </c>
      <c r="DP49" s="24">
        <f t="shared" ca="1" si="114"/>
        <v>-16.860300000000002</v>
      </c>
      <c r="DQ49" s="24">
        <f t="shared" ca="1" si="76"/>
        <v>-13.1762</v>
      </c>
      <c r="DR49" s="24">
        <f ca="1">IF($C$2&lt;=$C$3,DP49,DQ49)</f>
        <v>-16.860300000000002</v>
      </c>
      <c r="DS49" s="24">
        <f t="shared" ca="1" si="115"/>
        <v>44.967000000000006</v>
      </c>
      <c r="DT49" s="24">
        <f t="shared" ca="1" si="116"/>
        <v>11.240699999999997</v>
      </c>
      <c r="DU49" s="24">
        <f t="shared" ca="1" si="117"/>
        <v>44.961300000000001</v>
      </c>
    </row>
    <row r="50" spans="1:126" s="21" customFormat="1">
      <c r="C50" s="8" t="s">
        <v>8</v>
      </c>
      <c r="D50" s="24">
        <f ca="1">D42+P33*F36/100</f>
        <v>-37.499499999999998</v>
      </c>
      <c r="E50" s="24">
        <f ca="1">E42+P34*F36/100</f>
        <v>-26.116</v>
      </c>
      <c r="F50" s="24">
        <f t="shared" ca="1" si="118"/>
        <v>-14.523999999999999</v>
      </c>
      <c r="G50" s="24">
        <f t="shared" ca="1" si="118"/>
        <v>-8.3160000000000007</v>
      </c>
      <c r="H50" s="24">
        <f t="shared" ca="1" si="118"/>
        <v>-0.98299999999999998</v>
      </c>
      <c r="I50" s="24">
        <f t="shared" ca="1" si="118"/>
        <v>-1.446</v>
      </c>
      <c r="J50" s="24">
        <f t="shared" ca="1" si="77"/>
        <v>-15.507</v>
      </c>
      <c r="K50" s="24">
        <f t="shared" ca="1" si="77"/>
        <v>-9.7620000000000005</v>
      </c>
      <c r="L50" s="24">
        <f t="shared" ca="1" si="78"/>
        <v>-18.435600000000001</v>
      </c>
      <c r="M50" s="24">
        <f t="shared" ca="1" si="70"/>
        <v>-14.414100000000001</v>
      </c>
      <c r="N50" s="24">
        <f ca="1">IF($C$2&lt;=$C$3,L50,M50)</f>
        <v>-18.435600000000001</v>
      </c>
      <c r="O50" s="24">
        <f t="shared" ca="1" si="79"/>
        <v>-37.499499999999998</v>
      </c>
      <c r="P50" s="24">
        <f t="shared" ca="1" si="80"/>
        <v>-44.551600000000001</v>
      </c>
      <c r="Q50" s="24">
        <f t="shared" ca="1" si="81"/>
        <v>-7.6803999999999988</v>
      </c>
      <c r="S50" s="40"/>
      <c r="U50" s="8" t="s">
        <v>8</v>
      </c>
      <c r="V50" s="24">
        <f ca="1">V42+AH33*X36/100</f>
        <v>-38.164499999999997</v>
      </c>
      <c r="W50" s="24">
        <f ca="1">W42+AH34*X36/100</f>
        <v>-25.968</v>
      </c>
      <c r="X50" s="24">
        <f t="shared" ref="X50:AA50" ca="1" si="125">X42</f>
        <v>-18.137</v>
      </c>
      <c r="Y50" s="24">
        <f t="shared" ca="1" si="125"/>
        <v>-10.292999999999999</v>
      </c>
      <c r="Z50" s="24">
        <f t="shared" ca="1" si="125"/>
        <v>-1.2250000000000001</v>
      </c>
      <c r="AA50" s="24">
        <f t="shared" ca="1" si="125"/>
        <v>-1.802</v>
      </c>
      <c r="AB50" s="24">
        <f t="shared" ca="1" si="82"/>
        <v>-19.362000000000002</v>
      </c>
      <c r="AC50" s="24">
        <f t="shared" ca="1" si="83"/>
        <v>-12.094999999999999</v>
      </c>
      <c r="AD50" s="24">
        <f t="shared" ca="1" si="84"/>
        <v>-22.990500000000001</v>
      </c>
      <c r="AE50" s="24">
        <f t="shared" ca="1" si="71"/>
        <v>-17.903599999999997</v>
      </c>
      <c r="AF50" s="24">
        <f ca="1">IF($C$2&lt;=$C$3,AD50,AE50)</f>
        <v>-22.990500000000001</v>
      </c>
      <c r="AG50" s="24">
        <f t="shared" ca="1" si="85"/>
        <v>-38.164499999999997</v>
      </c>
      <c r="AH50" s="24">
        <f t="shared" ca="1" si="86"/>
        <v>-48.958500000000001</v>
      </c>
      <c r="AI50" s="24">
        <f t="shared" ca="1" si="87"/>
        <v>-2.9774999999999991</v>
      </c>
      <c r="AK50" s="40"/>
      <c r="AM50" s="8" t="s">
        <v>8</v>
      </c>
      <c r="AN50" s="24">
        <f ca="1">AN42+AZ33*AP36/100</f>
        <v>-37.929000000000002</v>
      </c>
      <c r="AO50" s="24">
        <f ca="1">AO42+AZ34*AP36/100</f>
        <v>-25.156499999999998</v>
      </c>
      <c r="AP50" s="24">
        <f t="shared" ref="AP50:AS50" ca="1" si="126">AP42</f>
        <v>-16.721</v>
      </c>
      <c r="AQ50" s="24">
        <f t="shared" ca="1" si="126"/>
        <v>-9.35</v>
      </c>
      <c r="AR50" s="24">
        <f t="shared" ca="1" si="126"/>
        <v>-1.123</v>
      </c>
      <c r="AS50" s="24">
        <f t="shared" ca="1" si="126"/>
        <v>-1.6519999999999999</v>
      </c>
      <c r="AT50" s="24">
        <f t="shared" ca="1" si="88"/>
        <v>-17.844000000000001</v>
      </c>
      <c r="AU50" s="24">
        <f t="shared" ca="1" si="89"/>
        <v>-11.001999999999999</v>
      </c>
      <c r="AV50" s="24">
        <f t="shared" ca="1" si="90"/>
        <v>-21.144600000000001</v>
      </c>
      <c r="AW50" s="24">
        <f t="shared" ca="1" si="72"/>
        <v>-16.3552</v>
      </c>
      <c r="AX50" s="24">
        <f ca="1">IF($C$2&lt;=$C$3,AV50,AW50)</f>
        <v>-21.144600000000001</v>
      </c>
      <c r="AY50" s="24">
        <f t="shared" ca="1" si="91"/>
        <v>-37.929000000000002</v>
      </c>
      <c r="AZ50" s="24">
        <f t="shared" ca="1" si="92"/>
        <v>-46.301099999999998</v>
      </c>
      <c r="BA50" s="24">
        <f t="shared" ca="1" si="93"/>
        <v>-4.0118999999999971</v>
      </c>
      <c r="BC50" s="40"/>
      <c r="BE50" s="8" t="s">
        <v>8</v>
      </c>
      <c r="BF50" s="24">
        <f ca="1">BF42+BR33*BH36/100</f>
        <v>-38.868000000000002</v>
      </c>
      <c r="BG50" s="24">
        <f ca="1">BG42+BR34*BH36/100</f>
        <v>-24.283999999999999</v>
      </c>
      <c r="BH50" s="24">
        <f t="shared" ref="BH50:BK50" ca="1" si="127">BH42</f>
        <v>-15.858000000000001</v>
      </c>
      <c r="BI50" s="24">
        <f t="shared" ca="1" si="127"/>
        <v>-8.9030000000000005</v>
      </c>
      <c r="BJ50" s="24">
        <f t="shared" ca="1" si="127"/>
        <v>-1.0669999999999999</v>
      </c>
      <c r="BK50" s="24">
        <f t="shared" ca="1" si="127"/>
        <v>-1.569</v>
      </c>
      <c r="BL50" s="24">
        <f t="shared" ca="1" si="94"/>
        <v>-16.925000000000001</v>
      </c>
      <c r="BM50" s="24">
        <f t="shared" ca="1" si="95"/>
        <v>-10.472000000000001</v>
      </c>
      <c r="BN50" s="24">
        <f t="shared" ca="1" si="96"/>
        <v>-20.066600000000001</v>
      </c>
      <c r="BO50" s="24">
        <f t="shared" ca="1" si="73"/>
        <v>-15.549500000000002</v>
      </c>
      <c r="BP50" s="24">
        <f ca="1">IF($C$2&lt;=$C$3,BN50,BO50)</f>
        <v>-20.066600000000001</v>
      </c>
      <c r="BQ50" s="24">
        <f t="shared" ca="1" si="97"/>
        <v>-38.868000000000002</v>
      </c>
      <c r="BR50" s="24">
        <f t="shared" ca="1" si="98"/>
        <v>-44.3506</v>
      </c>
      <c r="BS50" s="24">
        <f t="shared" ca="1" si="99"/>
        <v>-4.2173999999999978</v>
      </c>
      <c r="BU50" s="40"/>
      <c r="BW50" s="8" t="s">
        <v>8</v>
      </c>
      <c r="BX50" s="24">
        <f ca="1">BX42+CJ33*BZ36/100</f>
        <v>-56.583000000000006</v>
      </c>
      <c r="BY50" s="24">
        <f ca="1">BY42+CJ34*BZ36/100</f>
        <v>-35.330999999999996</v>
      </c>
      <c r="BZ50" s="24">
        <f t="shared" ref="BZ50:CC50" ca="1" si="128">BZ42</f>
        <v>-16.405999999999999</v>
      </c>
      <c r="CA50" s="24">
        <f t="shared" ca="1" si="128"/>
        <v>-9.266</v>
      </c>
      <c r="CB50" s="24">
        <f t="shared" ca="1" si="128"/>
        <v>-1.1060000000000001</v>
      </c>
      <c r="CC50" s="24">
        <f t="shared" ca="1" si="128"/>
        <v>-1.6279999999999999</v>
      </c>
      <c r="CD50" s="24">
        <f t="shared" ca="1" si="100"/>
        <v>-17.512</v>
      </c>
      <c r="CE50" s="24">
        <f t="shared" ca="1" si="101"/>
        <v>-10.894</v>
      </c>
      <c r="CF50" s="24">
        <f t="shared" ca="1" si="102"/>
        <v>-20.780200000000001</v>
      </c>
      <c r="CG50" s="24">
        <f t="shared" ca="1" si="74"/>
        <v>-16.147600000000001</v>
      </c>
      <c r="CH50" s="24">
        <f ca="1">IF($C$2&lt;=$C$3,CF50,CG50)</f>
        <v>-20.780200000000001</v>
      </c>
      <c r="CI50" s="24">
        <f t="shared" ca="1" si="103"/>
        <v>-56.583000000000006</v>
      </c>
      <c r="CJ50" s="24">
        <f t="shared" ca="1" si="104"/>
        <v>-56.111199999999997</v>
      </c>
      <c r="CK50" s="24">
        <f t="shared" ca="1" si="105"/>
        <v>-14.550799999999995</v>
      </c>
      <c r="CM50" s="40"/>
      <c r="CO50" s="8" t="s">
        <v>8</v>
      </c>
      <c r="CP50" s="24">
        <f ca="1">CP42+DB33*CR36/100</f>
        <v>-54.605000000000004</v>
      </c>
      <c r="CQ50" s="24">
        <f ca="1">CQ42+DB34*CR36/100</f>
        <v>-34.085000000000001</v>
      </c>
      <c r="CR50" s="24">
        <f t="shared" ref="CR50:CU50" ca="1" si="129">CR42</f>
        <v>-13.285</v>
      </c>
      <c r="CS50" s="24">
        <f t="shared" ca="1" si="129"/>
        <v>-7.5990000000000002</v>
      </c>
      <c r="CT50" s="24">
        <f t="shared" ca="1" si="129"/>
        <v>-0.89900000000000002</v>
      </c>
      <c r="CU50" s="24">
        <f t="shared" ca="1" si="129"/>
        <v>-1.3220000000000001</v>
      </c>
      <c r="CV50" s="24">
        <f t="shared" ca="1" si="106"/>
        <v>-14.184000000000001</v>
      </c>
      <c r="CW50" s="24">
        <f t="shared" ca="1" si="107"/>
        <v>-8.9209999999999994</v>
      </c>
      <c r="CX50" s="24">
        <f t="shared" ca="1" si="108"/>
        <v>-16.860300000000002</v>
      </c>
      <c r="CY50" s="24">
        <f t="shared" ca="1" si="75"/>
        <v>-13.1762</v>
      </c>
      <c r="CZ50" s="24">
        <f ca="1">IF($C$2&lt;=$C$3,CX50,CY50)</f>
        <v>-16.860300000000002</v>
      </c>
      <c r="DA50" s="24">
        <f t="shared" ca="1" si="109"/>
        <v>-54.605000000000004</v>
      </c>
      <c r="DB50" s="24">
        <f t="shared" ca="1" si="110"/>
        <v>-50.945300000000003</v>
      </c>
      <c r="DC50" s="24">
        <f t="shared" ca="1" si="111"/>
        <v>-17.224699999999999</v>
      </c>
      <c r="DE50" s="40"/>
      <c r="DG50" s="8" t="s">
        <v>8</v>
      </c>
      <c r="DH50" s="24">
        <f ca="1">DH42+DT33*DJ36/100</f>
        <v>-48.181000000000004</v>
      </c>
      <c r="DI50" s="24">
        <f ca="1">DI42+DT34*DJ36/100</f>
        <v>-30.073</v>
      </c>
      <c r="DJ50" s="24">
        <f t="shared" ref="DJ50:DM50" ca="1" si="130">DJ42</f>
        <v>-13.285</v>
      </c>
      <c r="DK50" s="24">
        <f t="shared" ca="1" si="130"/>
        <v>-7.5990000000000002</v>
      </c>
      <c r="DL50" s="24">
        <f t="shared" ca="1" si="130"/>
        <v>-0.89900000000000002</v>
      </c>
      <c r="DM50" s="24">
        <f t="shared" ca="1" si="130"/>
        <v>-1.3220000000000001</v>
      </c>
      <c r="DN50" s="24">
        <f t="shared" ca="1" si="112"/>
        <v>-14.184000000000001</v>
      </c>
      <c r="DO50" s="24">
        <f t="shared" ca="1" si="113"/>
        <v>-8.9209999999999994</v>
      </c>
      <c r="DP50" s="24">
        <f t="shared" ca="1" si="114"/>
        <v>-16.860300000000002</v>
      </c>
      <c r="DQ50" s="24">
        <f t="shared" ca="1" si="76"/>
        <v>-13.1762</v>
      </c>
      <c r="DR50" s="24">
        <f ca="1">IF($C$2&lt;=$C$3,DP50,DQ50)</f>
        <v>-16.860300000000002</v>
      </c>
      <c r="DS50" s="24">
        <f t="shared" ca="1" si="115"/>
        <v>-48.181000000000004</v>
      </c>
      <c r="DT50" s="24">
        <f t="shared" ca="1" si="116"/>
        <v>-46.933300000000003</v>
      </c>
      <c r="DU50" s="24">
        <f t="shared" ca="1" si="117"/>
        <v>-13.212699999999998</v>
      </c>
    </row>
    <row r="51" spans="1:126" s="21" customFormat="1">
      <c r="C51" s="8" t="s">
        <v>58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>
        <f ca="1">MIN(P32-F36/100,MAX(F35/100,O43))</f>
        <v>2.2855608542615014</v>
      </c>
      <c r="P51" s="24">
        <f ca="1">MIN(P32-F36/100,MAX(F35/100,P43))</f>
        <v>1.0830504923528177</v>
      </c>
      <c r="Q51" s="24">
        <f ca="1">MIN(P32-F36/100,MAX(F35/100,Q43))</f>
        <v>3.4557930023046302</v>
      </c>
      <c r="S51" s="40"/>
      <c r="U51" s="8" t="s">
        <v>58</v>
      </c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f ca="1">MIN(AH32-X36/100,MAX(X35/100,AG43))</f>
        <v>1.7560515803490082</v>
      </c>
      <c r="AH51" s="24">
        <f ca="1">MIN(AH32-X36/100,MAX(X35/100,AH43))</f>
        <v>0.35</v>
      </c>
      <c r="AI51" s="24">
        <f ca="1">MIN(AH32-X36/100,MAX(X35/100,AI43))</f>
        <v>3.2583570412517782</v>
      </c>
      <c r="AK51" s="40"/>
      <c r="AM51" s="8" t="s">
        <v>58</v>
      </c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>
        <f ca="1">MIN(AZ32-AP36/100,MAX(AP35/100,AY43))</f>
        <v>1.500594873366013</v>
      </c>
      <c r="AZ51" s="24">
        <f ca="1">MIN(AZ32-AP36/100,MAX(AP35/100,AZ43))</f>
        <v>0.35</v>
      </c>
      <c r="BA51" s="24">
        <f ca="1">MIN(AZ32-AP36/100,MAX(AP35/100,BA43))</f>
        <v>2.8052642617449663</v>
      </c>
      <c r="BC51" s="40"/>
      <c r="BE51" s="8" t="s">
        <v>58</v>
      </c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>
        <f ca="1">MIN(BR32-BH36/100,MAX(BH35/100,BQ43))</f>
        <v>1.6399186643835617</v>
      </c>
      <c r="BR51" s="24">
        <f ca="1">MIN(BR32-BH36/100,MAX(BH35/100,BR43))</f>
        <v>0.63911390827517467</v>
      </c>
      <c r="BS51" s="24">
        <f ca="1">MIN(BR32-BH36/100,MAX(BH35/100,BS43))</f>
        <v>2.6397744267198409</v>
      </c>
      <c r="BU51" s="40"/>
      <c r="BW51" s="8" t="s">
        <v>58</v>
      </c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>
        <f ca="1">MIN(CJ32-BZ36/100,MAX(BZ35/100,CI43))</f>
        <v>2.0883769198837694</v>
      </c>
      <c r="CJ51" s="24">
        <f ca="1">MIN(CJ32-BZ36/100,MAX(BZ35/100,CJ43))</f>
        <v>1.0528094288562884</v>
      </c>
      <c r="CK51" s="24">
        <f ca="1">MIN(CJ32-BZ36/100,MAX(BZ35/100,CK43))</f>
        <v>3.1246391777049807</v>
      </c>
      <c r="CM51" s="40"/>
      <c r="CO51" s="8" t="s">
        <v>58</v>
      </c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>
        <f ca="1">MIN(DB32-CR36/100,MAX(CR35/100,DA43))</f>
        <v>1.7499533001245331</v>
      </c>
      <c r="DB51" s="24">
        <f ca="1">MIN(DB32-CR36/100,MAX(CR35/100,DB43))</f>
        <v>0.91033427495291908</v>
      </c>
      <c r="DC51" s="24">
        <f ca="1">MIN(DB32-CR36/100,MAX(CR35/100,DC43))</f>
        <v>2.5913218677301431</v>
      </c>
      <c r="DE51" s="40"/>
      <c r="DG51" s="8" t="s">
        <v>58</v>
      </c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>
        <f ca="1">MIN(DT32-DJ36/100,MAX(DJ35/100,DS43))</f>
        <v>1.7499533001245331</v>
      </c>
      <c r="DT51" s="24">
        <f ca="1">MIN(DT32-DJ36/100,MAX(DJ35/100,DT43))</f>
        <v>0.91033427495291908</v>
      </c>
      <c r="DU51" s="24">
        <f ca="1">MIN(DT32-DJ36/100,MAX(DJ35/100,DU43))</f>
        <v>2.5913218677301431</v>
      </c>
    </row>
    <row r="52" spans="1:126" s="21" customFormat="1">
      <c r="C52" s="8" t="s">
        <v>59</v>
      </c>
      <c r="O52" s="24">
        <f ca="1">O39+(P33*P32/2-(O39-O40)/P32)*O51-P33*O51^2/2</f>
        <v>19.556976534769348</v>
      </c>
      <c r="P52" s="24">
        <f ca="1">P39+(P34*P32/2-(P39-P40)/P32)*P51-P34*P51^2/2</f>
        <v>23.886397327018745</v>
      </c>
      <c r="Q52" s="24">
        <f ca="1">Q39+(P34*P32/2-(Q39-Q40)/P32)*Q51-P34*Q51^2/2</f>
        <v>24.977065985022321</v>
      </c>
      <c r="S52" s="40"/>
      <c r="U52" s="8" t="s">
        <v>59</v>
      </c>
      <c r="AG52" s="24">
        <f ca="1">AG39+(AH33*AH32/2-(AG39-AG40)/AH32)*AG51-AH33*AG51^2/2</f>
        <v>14.14807372681301</v>
      </c>
      <c r="AH52" s="24">
        <f ca="1">AH39+(AH34*AH32/2-(AH39-AH40)/AH32)*AH51-AH34*AH51^2/2</f>
        <v>29.743218421052632</v>
      </c>
      <c r="AI52" s="24">
        <f ca="1">AI39+(AH34*AH32/2-(AI39-AI40)/AH32)*AI51-AH34*AI51^2/2</f>
        <v>23.663640026297074</v>
      </c>
      <c r="AK52" s="40"/>
      <c r="AM52" s="8" t="s">
        <v>59</v>
      </c>
      <c r="AY52" s="24">
        <f ca="1">AY39+(AZ33*AZ32/2-(AY39-AY40)/AZ32)*AY51-AZ33*AY51^2/2</f>
        <v>8.7808480814216985</v>
      </c>
      <c r="AZ52" s="24">
        <f ca="1">AZ39+(AZ34*AZ32/2-(AZ39-AZ40)/AZ32)*AZ51-AZ34*AZ51^2/2</f>
        <v>30.615457812499997</v>
      </c>
      <c r="BA52" s="24">
        <f ca="1">BA39+(AZ34*AZ32/2-(BA39-BA40)/AZ32)*BA51-AZ34*BA51^2/2</f>
        <v>8.6520146035418435</v>
      </c>
      <c r="BC52" s="40"/>
      <c r="BE52" s="8" t="s">
        <v>59</v>
      </c>
      <c r="BQ52" s="24">
        <f ca="1">BQ39+(BR33*BR32/2-(BQ39-BQ40)/BR32)*BQ51-BR33*BQ51^2/2</f>
        <v>13.514691606244646</v>
      </c>
      <c r="BR52" s="24">
        <f ca="1">BR39+(BR34*BR32/2-(BR39-BR40)/BR32)*BR51-BR34*BR51^2/2</f>
        <v>8.185519875140205</v>
      </c>
      <c r="BS52" s="24">
        <f ca="1">BS39+(BR34*BR32/2-(BS39-BS40)/BR32)*BS51-BR34*BS51^2/2</f>
        <v>28.43854251035954</v>
      </c>
      <c r="BU52" s="40"/>
      <c r="BW52" s="8" t="s">
        <v>59</v>
      </c>
      <c r="CI52" s="24">
        <f ca="1">CI39+(CJ33*CJ32/2-(CI39-CI40)/CJ32)*CI51-CJ33*CI51^2/2</f>
        <v>25.637769641621702</v>
      </c>
      <c r="CJ52" s="24">
        <f ca="1">CJ39+(CJ34*CJ32/2-(CJ39-CJ40)/CJ32)*CJ51-CJ34*CJ51^2/2</f>
        <v>26.639029165691703</v>
      </c>
      <c r="CK52" s="24">
        <f ca="1">CK39+(CJ34*CJ32/2-(CK39-CK40)/CJ32)*CK51-CJ34*CK51^2/2</f>
        <v>26.894901008214035</v>
      </c>
      <c r="CM52" s="40"/>
      <c r="CO52" s="8" t="s">
        <v>59</v>
      </c>
      <c r="DA52" s="24">
        <f ca="1">DA39+(DB33*DB32/2-(DA39-DA40)/DB32)*DA51-DB33*DA51^2/2</f>
        <v>25.306125035024905</v>
      </c>
      <c r="DB52" s="24">
        <f ca="1">DB39+(DB34*DB32/2-(DB39-DB40)/DB32)*DB51-DB34*DB51^2/2</f>
        <v>26.913946176305181</v>
      </c>
      <c r="DC52" s="24">
        <f ca="1">DC39+(DB34*DB32/2-(DC39-DC40)/DB32)*DC51-DB34*DC51^2/2</f>
        <v>18.860938692429627</v>
      </c>
      <c r="DE52" s="40"/>
      <c r="DG52" s="8" t="s">
        <v>59</v>
      </c>
      <c r="DS52" s="24">
        <f ca="1">DS39+(DT33*DT32/2-(DS39-DS40)/DT32)*DS51-DT33*DS51^2/2</f>
        <v>25.306125035024905</v>
      </c>
      <c r="DT52" s="24">
        <f ca="1">DT39+(DT34*DT32/2-(DT39-DT40)/DT32)*DT51-DT34*DT51^2/2</f>
        <v>26.913946176305181</v>
      </c>
      <c r="DU52" s="24">
        <f ca="1">DU39+(DT34*DT32/2-(DU39-DU40)/DT32)*DU51-DT34*DU51^2/2</f>
        <v>18.860938692429627</v>
      </c>
    </row>
    <row r="53" spans="1:126" s="21" customFormat="1">
      <c r="A53" s="22" t="s">
        <v>38</v>
      </c>
      <c r="S53" s="35" t="s">
        <v>38</v>
      </c>
      <c r="AK53" s="35" t="s">
        <v>38</v>
      </c>
      <c r="BC53" s="35" t="s">
        <v>38</v>
      </c>
      <c r="BU53" s="35" t="s">
        <v>38</v>
      </c>
      <c r="CM53" s="35" t="s">
        <v>38</v>
      </c>
      <c r="DE53" s="35" t="s">
        <v>38</v>
      </c>
    </row>
    <row r="54" spans="1:126" s="21" customFormat="1">
      <c r="A54" s="8" t="s">
        <v>44</v>
      </c>
      <c r="D54" s="23" t="s">
        <v>32</v>
      </c>
      <c r="E54" s="23" t="s">
        <v>51</v>
      </c>
      <c r="F54" s="23" t="s">
        <v>52</v>
      </c>
      <c r="G54" s="23" t="s">
        <v>60</v>
      </c>
      <c r="H54" s="23" t="s">
        <v>61</v>
      </c>
      <c r="I54" s="23" t="s">
        <v>62</v>
      </c>
      <c r="J54" s="23" t="s">
        <v>63</v>
      </c>
      <c r="K54" s="23"/>
      <c r="M54" s="23"/>
      <c r="N54" s="23"/>
      <c r="O54" s="23"/>
      <c r="P54" s="23"/>
      <c r="Q54" s="23"/>
      <c r="R54" s="23"/>
      <c r="S54" s="39" t="s">
        <v>44</v>
      </c>
      <c r="V54" s="23" t="s">
        <v>32</v>
      </c>
      <c r="W54" s="23" t="s">
        <v>51</v>
      </c>
      <c r="X54" s="23" t="s">
        <v>52</v>
      </c>
      <c r="Y54" s="23" t="s">
        <v>60</v>
      </c>
      <c r="Z54" s="23" t="s">
        <v>61</v>
      </c>
      <c r="AA54" s="23" t="s">
        <v>62</v>
      </c>
      <c r="AB54" s="23" t="s">
        <v>63</v>
      </c>
      <c r="AC54" s="23"/>
      <c r="AE54" s="23"/>
      <c r="AF54" s="23"/>
      <c r="AG54" s="23"/>
      <c r="AH54" s="23"/>
      <c r="AI54" s="23"/>
      <c r="AJ54" s="23"/>
      <c r="AK54" s="39" t="s">
        <v>44</v>
      </c>
      <c r="AN54" s="23" t="s">
        <v>32</v>
      </c>
      <c r="AO54" s="23" t="s">
        <v>51</v>
      </c>
      <c r="AP54" s="23" t="s">
        <v>52</v>
      </c>
      <c r="AQ54" s="23" t="s">
        <v>60</v>
      </c>
      <c r="AR54" s="23" t="s">
        <v>61</v>
      </c>
      <c r="AS54" s="23" t="s">
        <v>62</v>
      </c>
      <c r="AT54" s="23" t="s">
        <v>63</v>
      </c>
      <c r="AU54" s="23"/>
      <c r="AW54" s="23"/>
      <c r="AX54" s="23"/>
      <c r="AY54" s="23"/>
      <c r="AZ54" s="23"/>
      <c r="BA54" s="23"/>
      <c r="BB54" s="23"/>
      <c r="BC54" s="39" t="s">
        <v>44</v>
      </c>
      <c r="BF54" s="23" t="s">
        <v>32</v>
      </c>
      <c r="BG54" s="23" t="s">
        <v>51</v>
      </c>
      <c r="BH54" s="23" t="s">
        <v>52</v>
      </c>
      <c r="BI54" s="23" t="s">
        <v>60</v>
      </c>
      <c r="BJ54" s="23" t="s">
        <v>61</v>
      </c>
      <c r="BK54" s="23" t="s">
        <v>62</v>
      </c>
      <c r="BL54" s="23" t="s">
        <v>63</v>
      </c>
      <c r="BM54" s="23"/>
      <c r="BO54" s="23"/>
      <c r="BP54" s="23"/>
      <c r="BQ54" s="23"/>
      <c r="BR54" s="23"/>
      <c r="BS54" s="23"/>
      <c r="BT54" s="23"/>
      <c r="BU54" s="39" t="s">
        <v>44</v>
      </c>
      <c r="BX54" s="23" t="s">
        <v>32</v>
      </c>
      <c r="BY54" s="23" t="s">
        <v>51</v>
      </c>
      <c r="BZ54" s="23" t="s">
        <v>52</v>
      </c>
      <c r="CA54" s="23" t="s">
        <v>60</v>
      </c>
      <c r="CB54" s="23" t="s">
        <v>61</v>
      </c>
      <c r="CC54" s="23" t="s">
        <v>62</v>
      </c>
      <c r="CD54" s="23" t="s">
        <v>63</v>
      </c>
      <c r="CE54" s="23"/>
      <c r="CG54" s="23"/>
      <c r="CH54" s="23"/>
      <c r="CI54" s="23"/>
      <c r="CJ54" s="23"/>
      <c r="CK54" s="23"/>
      <c r="CL54" s="23"/>
      <c r="CM54" s="39" t="s">
        <v>44</v>
      </c>
      <c r="CP54" s="23" t="s">
        <v>32</v>
      </c>
      <c r="CQ54" s="23" t="s">
        <v>51</v>
      </c>
      <c r="CR54" s="23" t="s">
        <v>52</v>
      </c>
      <c r="CS54" s="23" t="s">
        <v>60</v>
      </c>
      <c r="CT54" s="23" t="s">
        <v>61</v>
      </c>
      <c r="CU54" s="23" t="s">
        <v>62</v>
      </c>
      <c r="CV54" s="23" t="s">
        <v>63</v>
      </c>
      <c r="CW54" s="23"/>
      <c r="CY54" s="23"/>
      <c r="CZ54" s="23"/>
      <c r="DA54" s="23"/>
      <c r="DB54" s="23"/>
      <c r="DC54" s="23"/>
      <c r="DD54" s="23"/>
      <c r="DE54" s="39" t="s">
        <v>44</v>
      </c>
      <c r="DH54" s="23" t="s">
        <v>32</v>
      </c>
      <c r="DI54" s="23" t="s">
        <v>51</v>
      </c>
      <c r="DJ54" s="23" t="s">
        <v>52</v>
      </c>
      <c r="DK54" s="23" t="s">
        <v>60</v>
      </c>
      <c r="DL54" s="23" t="s">
        <v>61</v>
      </c>
      <c r="DM54" s="23" t="s">
        <v>62</v>
      </c>
      <c r="DN54" s="23" t="s">
        <v>63</v>
      </c>
      <c r="DO54" s="23"/>
      <c r="DQ54" s="23"/>
      <c r="DR54" s="23"/>
      <c r="DS54" s="23"/>
      <c r="DT54" s="23"/>
      <c r="DU54" s="23"/>
      <c r="DV54" s="23"/>
    </row>
    <row r="55" spans="1:126">
      <c r="A55" s="8" t="str">
        <f ca="1">B32</f>
        <v>21-22</v>
      </c>
      <c r="C55" s="8" t="s">
        <v>11</v>
      </c>
      <c r="D55" s="29">
        <f ca="1">O47</f>
        <v>-22.646062500000003</v>
      </c>
      <c r="E55" s="29">
        <f t="shared" ref="E55:F56" ca="1" si="131">P47</f>
        <v>19.711151744186044</v>
      </c>
      <c r="F55" s="29">
        <f t="shared" ca="1" si="131"/>
        <v>-49.971901744186042</v>
      </c>
      <c r="G55" s="29">
        <f ca="1">MIN(D55:F55)</f>
        <v>-49.971901744186042</v>
      </c>
      <c r="H55" s="29">
        <f ca="1">MAX(D55:F55)</f>
        <v>19.711151744186044</v>
      </c>
      <c r="I55" s="33">
        <f ca="1">-G55/0.9/(F33-F34)/$N$3*1000</f>
        <v>3.0846852928509896</v>
      </c>
      <c r="J55" s="33">
        <f ca="1">H55/0.9/(F33-F34)/$N$3*1000</f>
        <v>1.2167377619867927</v>
      </c>
      <c r="K55" s="17" t="s">
        <v>64</v>
      </c>
      <c r="L55" s="21"/>
      <c r="M55" s="29"/>
      <c r="N55" s="29"/>
      <c r="O55" s="29"/>
      <c r="P55" s="29"/>
      <c r="Q55" s="29"/>
      <c r="R55" s="29"/>
      <c r="S55" s="39" t="str">
        <f ca="1">T32</f>
        <v>22-23</v>
      </c>
      <c r="U55" s="8" t="s">
        <v>11</v>
      </c>
      <c r="V55" s="29">
        <f ca="1">AG47</f>
        <v>-8.122562499999999</v>
      </c>
      <c r="W55" s="29">
        <f t="shared" ref="W55:W56" ca="1" si="132">AH47</f>
        <v>29.743144736842101</v>
      </c>
      <c r="X55" s="29">
        <f t="shared" ref="X55:X56" ca="1" si="133">AI47</f>
        <v>-42.059294736842105</v>
      </c>
      <c r="Y55" s="29">
        <f ca="1">MIN(V55:X55)</f>
        <v>-42.059294736842105</v>
      </c>
      <c r="Z55" s="29">
        <f ca="1">MAX(V55:X55)</f>
        <v>29.743144736842101</v>
      </c>
      <c r="AA55" s="33">
        <f ca="1">-Y55/0.9/(X33-X34)/$N$3*1000</f>
        <v>2.5962527615334627</v>
      </c>
      <c r="AB55" s="33">
        <f ca="1">Z55/0.9/(X33-X34)/$N$3*1000</f>
        <v>1.8359965886939564</v>
      </c>
      <c r="AC55" s="17" t="s">
        <v>64</v>
      </c>
      <c r="AD55" s="21"/>
      <c r="AE55" s="29"/>
      <c r="AF55" s="29"/>
      <c r="AG55" s="29"/>
      <c r="AH55" s="29"/>
      <c r="AI55" s="29"/>
      <c r="AJ55" s="29"/>
      <c r="AK55" s="39" t="str">
        <f ca="1">AL32</f>
        <v>23-24</v>
      </c>
      <c r="AM55" s="8" t="s">
        <v>11</v>
      </c>
      <c r="AN55" s="29">
        <f ca="1">AY47</f>
        <v>-7.4231499999999997</v>
      </c>
      <c r="AO55" s="29">
        <f t="shared" ref="AO55:AO56" ca="1" si="134">AZ47</f>
        <v>30.615435937499996</v>
      </c>
      <c r="AP55" s="29">
        <f t="shared" ref="AP55:AP56" ca="1" si="135">BA47</f>
        <v>-40.750110937499997</v>
      </c>
      <c r="AQ55" s="29">
        <f ca="1">MIN(AN55:AP55)</f>
        <v>-40.750110937499997</v>
      </c>
      <c r="AR55" s="29">
        <f ca="1">MAX(AN55:AP55)</f>
        <v>30.615435937499996</v>
      </c>
      <c r="AS55" s="33">
        <f ca="1">-AQ55/0.9/(AP33-AP34)/$N$3*1000</f>
        <v>2.5154389467592586</v>
      </c>
      <c r="AT55" s="33">
        <f ca="1">AR55/0.9/(AP33-AP34)/$N$3*1000</f>
        <v>1.8898417245370365</v>
      </c>
      <c r="AU55" s="17" t="s">
        <v>64</v>
      </c>
      <c r="AV55" s="21"/>
      <c r="AW55" s="29"/>
      <c r="AX55" s="29"/>
      <c r="AY55" s="29"/>
      <c r="AZ55" s="29"/>
      <c r="BA55" s="29"/>
      <c r="BB55" s="29"/>
      <c r="BC55" s="39" t="str">
        <f ca="1">BD32</f>
        <v>24-25</v>
      </c>
      <c r="BE55" s="8" t="s">
        <v>11</v>
      </c>
      <c r="BF55" s="29">
        <f ca="1">BQ47</f>
        <v>-22.13625</v>
      </c>
      <c r="BG55" s="29">
        <f t="shared" ref="BG55:BG56" ca="1" si="136">BR47</f>
        <v>5.7859812500000025</v>
      </c>
      <c r="BH55" s="29">
        <f t="shared" ref="BH55:BH56" ca="1" si="137">BS47</f>
        <v>-33.737231250000008</v>
      </c>
      <c r="BI55" s="29">
        <f ca="1">MIN(BF55:BH55)</f>
        <v>-33.737231250000008</v>
      </c>
      <c r="BJ55" s="29">
        <f ca="1">MAX(BF55:BH55)</f>
        <v>5.7859812500000025</v>
      </c>
      <c r="BK55" s="33">
        <f ca="1">-BI55/0.9/(BH33-BH34)/$N$3*1000</f>
        <v>2.0825451388888894</v>
      </c>
      <c r="BL55" s="33">
        <f ca="1">BJ55/0.9/(BH33-BH34)/$N$3*1000</f>
        <v>0.35715933641975317</v>
      </c>
      <c r="BM55" s="17" t="s">
        <v>64</v>
      </c>
      <c r="BN55" s="21"/>
      <c r="BO55" s="29"/>
      <c r="BP55" s="29"/>
      <c r="BQ55" s="29"/>
      <c r="BR55" s="29"/>
      <c r="BS55" s="29"/>
      <c r="BT55" s="29"/>
      <c r="BU55" s="39" t="str">
        <f ca="1">BV32</f>
        <v>25-26</v>
      </c>
      <c r="BW55" s="8" t="s">
        <v>11</v>
      </c>
      <c r="BX55" s="29">
        <f ca="1">CI47</f>
        <v>-22.894700000000004</v>
      </c>
      <c r="BY55" s="29">
        <f t="shared" ref="BY55:BY56" ca="1" si="138">CJ47</f>
        <v>21.684866666666665</v>
      </c>
      <c r="BZ55" s="29">
        <f t="shared" ref="BZ55:BZ56" ca="1" si="139">CK47</f>
        <v>-50.322216666666662</v>
      </c>
      <c r="CA55" s="29">
        <f ca="1">MIN(BX55:BZ55)</f>
        <v>-50.322216666666662</v>
      </c>
      <c r="CB55" s="29">
        <f ca="1">MAX(BX55:BZ55)</f>
        <v>21.684866666666665</v>
      </c>
      <c r="CC55" s="33">
        <f ca="1">-CA55/0.9/(BZ33-BZ34)/$N$3*1000</f>
        <v>3.1063096707818927</v>
      </c>
      <c r="CD55" s="33">
        <f ca="1">CB55/0.9/(BZ33-BZ34)/$N$3*1000</f>
        <v>1.338572016460905</v>
      </c>
      <c r="CE55" s="17" t="s">
        <v>64</v>
      </c>
      <c r="CF55" s="21"/>
      <c r="CG55" s="29"/>
      <c r="CH55" s="29"/>
      <c r="CI55" s="29"/>
      <c r="CJ55" s="29"/>
      <c r="CK55" s="29"/>
      <c r="CL55" s="29"/>
      <c r="CM55" s="39" t="str">
        <f ca="1">CN32</f>
        <v>26-27</v>
      </c>
      <c r="CO55" s="8" t="s">
        <v>11</v>
      </c>
      <c r="CP55" s="29">
        <f ca="1">DA47</f>
        <v>-6.1692</v>
      </c>
      <c r="CQ55" s="29">
        <f t="shared" ref="CQ55:CQ56" ca="1" si="140">DB47</f>
        <v>23.764918055555555</v>
      </c>
      <c r="CR55" s="29">
        <f t="shared" ref="CR55:CR56" ca="1" si="141">DC47</f>
        <v>-31.524868055555558</v>
      </c>
      <c r="CS55" s="29">
        <f ca="1">MIN(CP55:CR55)</f>
        <v>-31.524868055555558</v>
      </c>
      <c r="CT55" s="29">
        <f ca="1">MAX(CP55:CR55)</f>
        <v>23.764918055555555</v>
      </c>
      <c r="CU55" s="33">
        <f ca="1">-CS55/0.9/(CR33-CR34)/$N$3*1000</f>
        <v>1.9459795096021946</v>
      </c>
      <c r="CV55" s="33">
        <f ca="1">CT55/0.9/(CR33-CR34)/$N$3*1000</f>
        <v>1.4669702503429352</v>
      </c>
      <c r="CW55" s="17" t="s">
        <v>64</v>
      </c>
      <c r="CX55" s="21"/>
      <c r="CY55" s="29"/>
      <c r="CZ55" s="29"/>
      <c r="DA55" s="29"/>
      <c r="DB55" s="29"/>
      <c r="DC55" s="29"/>
      <c r="DD55" s="29"/>
      <c r="DE55" s="39" t="str">
        <f ca="1">DF32</f>
        <v>-</v>
      </c>
      <c r="DG55" s="8" t="s">
        <v>11</v>
      </c>
      <c r="DH55" s="29">
        <f ca="1">DS47</f>
        <v>-6.1692</v>
      </c>
      <c r="DI55" s="29">
        <f t="shared" ref="DI55:DI56" ca="1" si="142">DT47</f>
        <v>23.764918055555555</v>
      </c>
      <c r="DJ55" s="29">
        <f t="shared" ref="DJ55:DJ56" ca="1" si="143">DU47</f>
        <v>-31.524868055555558</v>
      </c>
      <c r="DK55" s="29">
        <f ca="1">MIN(DH55:DJ55)</f>
        <v>-31.524868055555558</v>
      </c>
      <c r="DL55" s="29">
        <f ca="1">MAX(DH55:DJ55)</f>
        <v>23.764918055555555</v>
      </c>
      <c r="DM55" s="33">
        <f ca="1">-DK55/0.9/(DJ33-DJ34)/$N$3*1000</f>
        <v>1.5984831686018026</v>
      </c>
      <c r="DN55" s="33">
        <f ca="1">DL55/0.9/(DJ33-DJ34)/$N$3*1000</f>
        <v>1.2050112770674111</v>
      </c>
      <c r="DO55" s="17" t="s">
        <v>64</v>
      </c>
      <c r="DP55" s="21"/>
      <c r="DQ55" s="29"/>
      <c r="DR55" s="29"/>
      <c r="DS55" s="29"/>
      <c r="DT55" s="29"/>
      <c r="DU55" s="29"/>
      <c r="DV55" s="29"/>
    </row>
    <row r="56" spans="1:126">
      <c r="A56" s="22" t="s">
        <v>23</v>
      </c>
      <c r="C56" s="8" t="s">
        <v>10</v>
      </c>
      <c r="D56" s="29">
        <f ca="1">O48</f>
        <v>-11.6512125</v>
      </c>
      <c r="E56" s="29">
        <f t="shared" ca="1" si="131"/>
        <v>-39.978401744186044</v>
      </c>
      <c r="F56" s="29">
        <f t="shared" ca="1" si="131"/>
        <v>23.079251744186045</v>
      </c>
      <c r="G56" s="29">
        <f ca="1">MIN(D56:F56)</f>
        <v>-39.978401744186044</v>
      </c>
      <c r="H56" s="29">
        <f ca="1">MAX(D56:F56)</f>
        <v>23.079251744186045</v>
      </c>
      <c r="I56" s="33">
        <f ca="1">-G56/0.9/(F33-F34)/$N$3*1000</f>
        <v>2.4678025768016072</v>
      </c>
      <c r="J56" s="33">
        <f ca="1">H56/0.9/(F33-F34)/$N$3*1000</f>
        <v>1.4246451693941999</v>
      </c>
      <c r="K56" s="32" t="s">
        <v>65</v>
      </c>
      <c r="L56" s="21"/>
      <c r="M56" s="29"/>
      <c r="N56" s="29"/>
      <c r="O56" s="29"/>
      <c r="P56" s="29"/>
      <c r="Q56" s="29"/>
      <c r="R56" s="29"/>
      <c r="S56" s="35" t="s">
        <v>23</v>
      </c>
      <c r="U56" s="8" t="s">
        <v>10</v>
      </c>
      <c r="V56" s="29">
        <f ca="1">AG48</f>
        <v>-18.176462500000003</v>
      </c>
      <c r="W56" s="29">
        <f t="shared" ca="1" si="132"/>
        <v>-47.355094736842105</v>
      </c>
      <c r="X56" s="29">
        <f t="shared" ca="1" si="133"/>
        <v>23.378344736842106</v>
      </c>
      <c r="Y56" s="29">
        <f ca="1">MIN(V56:X56)</f>
        <v>-47.355094736842105</v>
      </c>
      <c r="Z56" s="29">
        <f ca="1">MAX(V56:X56)</f>
        <v>23.378344736842106</v>
      </c>
      <c r="AA56" s="33">
        <f ca="1">-Y56/0.9/(X33-X34)/$N$3*1000</f>
        <v>2.9231539961013642</v>
      </c>
      <c r="AB56" s="33">
        <f ca="1">Z56/0.9/(X33-X34)/$N$3*1000</f>
        <v>1.4431076998050683</v>
      </c>
      <c r="AC56" s="32" t="s">
        <v>65</v>
      </c>
      <c r="AD56" s="21"/>
      <c r="AE56" s="29"/>
      <c r="AF56" s="29"/>
      <c r="AG56" s="29"/>
      <c r="AH56" s="29"/>
      <c r="AI56" s="29"/>
      <c r="AJ56" s="29"/>
      <c r="AK56" s="35" t="s">
        <v>23</v>
      </c>
      <c r="AM56" s="8" t="s">
        <v>10</v>
      </c>
      <c r="AN56" s="29">
        <f ca="1">AY48</f>
        <v>-20.603250000000003</v>
      </c>
      <c r="AO56" s="29">
        <f t="shared" ca="1" si="134"/>
        <v>-30.428410937499997</v>
      </c>
      <c r="AP56" s="29">
        <f t="shared" ca="1" si="135"/>
        <v>3.9321359375</v>
      </c>
      <c r="AQ56" s="29">
        <f ca="1">MIN(AN56:AP56)</f>
        <v>-30.428410937499997</v>
      </c>
      <c r="AR56" s="29">
        <f ca="1">MAX(AN56:AP56)</f>
        <v>3.9321359375</v>
      </c>
      <c r="AS56" s="33">
        <f ca="1">-AQ56/0.9/(AP33-AP34)/$N$3*1000</f>
        <v>1.8782969714506166</v>
      </c>
      <c r="AT56" s="33">
        <f ca="1">AR56/0.9/(AP33-AP34)/$N$3*1000</f>
        <v>0.2427244405864197</v>
      </c>
      <c r="AU56" s="32" t="s">
        <v>65</v>
      </c>
      <c r="AV56" s="21"/>
      <c r="AW56" s="29"/>
      <c r="AX56" s="29"/>
      <c r="AY56" s="29"/>
      <c r="AZ56" s="29"/>
      <c r="BA56" s="29"/>
      <c r="BB56" s="29"/>
      <c r="BC56" s="35" t="s">
        <v>23</v>
      </c>
      <c r="BE56" s="8" t="s">
        <v>10</v>
      </c>
      <c r="BF56" s="29">
        <f ca="1">BQ48</f>
        <v>-10.001850000000001</v>
      </c>
      <c r="BG56" s="29">
        <f t="shared" ca="1" si="136"/>
        <v>-44.854531250000001</v>
      </c>
      <c r="BH56" s="29">
        <f t="shared" ca="1" si="137"/>
        <v>32.008681250000002</v>
      </c>
      <c r="BI56" s="29">
        <f ca="1">MIN(BF56:BH56)</f>
        <v>-44.854531250000001</v>
      </c>
      <c r="BJ56" s="29">
        <f ca="1">MAX(BF56:BH56)</f>
        <v>32.008681250000002</v>
      </c>
      <c r="BK56" s="33">
        <f ca="1">-BI56/0.9/(BH33-BH34)/$N$3*1000</f>
        <v>2.7687982253086418</v>
      </c>
      <c r="BL56" s="33">
        <f ca="1">BJ56/0.9/(BH33-BH34)/$N$3*1000</f>
        <v>1.9758445216049381</v>
      </c>
      <c r="BM56" s="32" t="s">
        <v>65</v>
      </c>
      <c r="BN56" s="21"/>
      <c r="BO56" s="29"/>
      <c r="BP56" s="29"/>
      <c r="BQ56" s="29"/>
      <c r="BR56" s="29"/>
      <c r="BS56" s="29"/>
      <c r="BT56" s="29"/>
      <c r="BU56" s="35" t="s">
        <v>23</v>
      </c>
      <c r="BW56" s="8" t="s">
        <v>10</v>
      </c>
      <c r="BX56" s="29">
        <f ca="1">CI48</f>
        <v>-24.201599999999999</v>
      </c>
      <c r="BY56" s="29">
        <f t="shared" ca="1" si="138"/>
        <v>-51.838516666666663</v>
      </c>
      <c r="BZ56" s="29">
        <f t="shared" ca="1" si="139"/>
        <v>21.617566666666672</v>
      </c>
      <c r="CA56" s="29">
        <f ca="1">MIN(BX56:BZ56)</f>
        <v>-51.838516666666663</v>
      </c>
      <c r="CB56" s="29">
        <f ca="1">MAX(BX56:BZ56)</f>
        <v>21.617566666666672</v>
      </c>
      <c r="CC56" s="33">
        <f ca="1">-CA56/0.9/(BZ33-BZ34)/$N$3*1000</f>
        <v>3.1999084362139913</v>
      </c>
      <c r="CD56" s="33">
        <f ca="1">CB56/0.9/(BZ33-BZ34)/$N$3*1000</f>
        <v>1.3344176954732512</v>
      </c>
      <c r="CE56" s="32" t="s">
        <v>65</v>
      </c>
      <c r="CF56" s="21"/>
      <c r="CG56" s="29"/>
      <c r="CH56" s="29"/>
      <c r="CI56" s="29"/>
      <c r="CJ56" s="29"/>
      <c r="CK56" s="29"/>
      <c r="CL56" s="29"/>
      <c r="CM56" s="35" t="s">
        <v>23</v>
      </c>
      <c r="CO56" s="8" t="s">
        <v>10</v>
      </c>
      <c r="CP56" s="29">
        <f ca="1">DA48</f>
        <v>-21.1099</v>
      </c>
      <c r="CQ56" s="29">
        <f t="shared" ca="1" si="140"/>
        <v>-34.40656805555556</v>
      </c>
      <c r="CR56" s="29">
        <f t="shared" ca="1" si="141"/>
        <v>8.0934180555555546</v>
      </c>
      <c r="CS56" s="29">
        <f ca="1">MIN(CP56:CR56)</f>
        <v>-34.40656805555556</v>
      </c>
      <c r="CT56" s="29">
        <f ca="1">MAX(CP56:CR56)</f>
        <v>8.0934180555555546</v>
      </c>
      <c r="CU56" s="33">
        <f ca="1">-CS56/0.9/(CR33-CR34)/$N$3*1000</f>
        <v>2.1238622256515773</v>
      </c>
      <c r="CV56" s="33">
        <f ca="1">CT56/0.9/(CR33-CR34)/$N$3*1000</f>
        <v>0.49959370713305884</v>
      </c>
      <c r="CW56" s="32" t="s">
        <v>65</v>
      </c>
      <c r="CX56" s="21"/>
      <c r="CY56" s="29"/>
      <c r="CZ56" s="29"/>
      <c r="DA56" s="29"/>
      <c r="DB56" s="29"/>
      <c r="DC56" s="29"/>
      <c r="DD56" s="29"/>
      <c r="DE56" s="35" t="s">
        <v>23</v>
      </c>
      <c r="DG56" s="8" t="s">
        <v>10</v>
      </c>
      <c r="DH56" s="29">
        <f ca="1">DS48</f>
        <v>-10.831299999999995</v>
      </c>
      <c r="DI56" s="29">
        <f t="shared" ca="1" si="142"/>
        <v>-27.990768055555559</v>
      </c>
      <c r="DJ56" s="29">
        <f t="shared" ca="1" si="143"/>
        <v>14.509218055555554</v>
      </c>
      <c r="DK56" s="29">
        <f ca="1">MIN(DH56:DJ56)</f>
        <v>-27.990768055555559</v>
      </c>
      <c r="DL56" s="29">
        <f ca="1">MAX(DH56:DJ56)</f>
        <v>14.509218055555554</v>
      </c>
      <c r="DM56" s="33">
        <f ca="1">-DK56/0.9/(DJ33-DJ34)/$N$3*1000</f>
        <v>1.419284976361944</v>
      </c>
      <c r="DN56" s="33">
        <f ca="1">DL56/0.9/(DJ33-DJ34)/$N$3*1000</f>
        <v>0.73569668271115007</v>
      </c>
      <c r="DO56" s="32" t="s">
        <v>65</v>
      </c>
      <c r="DP56" s="21"/>
      <c r="DQ56" s="29"/>
      <c r="DR56" s="29"/>
      <c r="DS56" s="29"/>
      <c r="DT56" s="29"/>
      <c r="DU56" s="29"/>
      <c r="DV56" s="29"/>
    </row>
    <row r="57" spans="1:126">
      <c r="A57" s="8">
        <f>B33</f>
        <v>5</v>
      </c>
      <c r="C57" s="8" t="s">
        <v>66</v>
      </c>
      <c r="D57" s="29">
        <f ca="1">O52</f>
        <v>19.556976534769348</v>
      </c>
      <c r="E57" s="29">
        <f t="shared" ref="E57:F57" ca="1" si="144">P52</f>
        <v>23.886397327018745</v>
      </c>
      <c r="F57" s="29">
        <f t="shared" ca="1" si="144"/>
        <v>24.977065985022321</v>
      </c>
      <c r="G57" s="30"/>
      <c r="H57" s="29">
        <f ca="1">MAX(D57:F57)</f>
        <v>24.977065985022321</v>
      </c>
      <c r="I57" s="31"/>
      <c r="J57" s="33">
        <f ca="1">H57/0.9/(F33-F34)/$N$3*1000</f>
        <v>1.5417941966063158</v>
      </c>
      <c r="K57" s="29"/>
      <c r="L57" s="21"/>
      <c r="M57" s="29"/>
      <c r="N57" s="29"/>
      <c r="O57" s="29"/>
      <c r="P57" s="29"/>
      <c r="Q57" s="29"/>
      <c r="R57" s="29"/>
      <c r="S57" s="39">
        <f>T33</f>
        <v>5</v>
      </c>
      <c r="U57" s="8" t="s">
        <v>66</v>
      </c>
      <c r="V57" s="29">
        <f ca="1">AG52</f>
        <v>14.14807372681301</v>
      </c>
      <c r="W57" s="29">
        <f t="shared" ref="W57" ca="1" si="145">AH52</f>
        <v>29.743218421052632</v>
      </c>
      <c r="X57" s="29">
        <f t="shared" ref="X57" ca="1" si="146">AI52</f>
        <v>23.663640026297074</v>
      </c>
      <c r="Y57" s="30"/>
      <c r="Z57" s="29">
        <f ca="1">MAX(V57:X57)</f>
        <v>29.743218421052632</v>
      </c>
      <c r="AA57" s="31"/>
      <c r="AB57" s="33">
        <f ca="1">Z57/0.9/(X33-X34)/$N$3*1000</f>
        <v>1.8360011371020142</v>
      </c>
      <c r="AC57" s="29"/>
      <c r="AD57" s="21"/>
      <c r="AE57" s="29"/>
      <c r="AF57" s="29"/>
      <c r="AG57" s="29"/>
      <c r="AH57" s="29"/>
      <c r="AI57" s="29"/>
      <c r="AJ57" s="29"/>
      <c r="AK57" s="39">
        <f>AL33</f>
        <v>5</v>
      </c>
      <c r="AM57" s="8" t="s">
        <v>66</v>
      </c>
      <c r="AN57" s="29">
        <f ca="1">AY52</f>
        <v>8.7808480814216985</v>
      </c>
      <c r="AO57" s="29">
        <f t="shared" ref="AO57" ca="1" si="147">AZ52</f>
        <v>30.615457812499997</v>
      </c>
      <c r="AP57" s="29">
        <f t="shared" ref="AP57" ca="1" si="148">BA52</f>
        <v>8.6520146035418435</v>
      </c>
      <c r="AQ57" s="30"/>
      <c r="AR57" s="29">
        <f ca="1">MAX(AN57:AP57)</f>
        <v>30.615457812499997</v>
      </c>
      <c r="AS57" s="31"/>
      <c r="AT57" s="33">
        <f ca="1">AR57/0.9/(AP33-AP34)/$N$3*1000</f>
        <v>1.8898430748456787</v>
      </c>
      <c r="AU57" s="29"/>
      <c r="AV57" s="21"/>
      <c r="AW57" s="29"/>
      <c r="AX57" s="29"/>
      <c r="AY57" s="29"/>
      <c r="AZ57" s="29"/>
      <c r="BA57" s="29"/>
      <c r="BB57" s="29"/>
      <c r="BC57" s="39">
        <f>BD33</f>
        <v>5</v>
      </c>
      <c r="BE57" s="8" t="s">
        <v>66</v>
      </c>
      <c r="BF57" s="29">
        <f ca="1">BQ52</f>
        <v>13.514691606244646</v>
      </c>
      <c r="BG57" s="29">
        <f t="shared" ref="BG57" ca="1" si="149">BR52</f>
        <v>8.185519875140205</v>
      </c>
      <c r="BH57" s="29">
        <f t="shared" ref="BH57" ca="1" si="150">BS52</f>
        <v>28.43854251035954</v>
      </c>
      <c r="BI57" s="30"/>
      <c r="BJ57" s="29">
        <f ca="1">MAX(BF57:BH57)</f>
        <v>28.43854251035954</v>
      </c>
      <c r="BK57" s="31"/>
      <c r="BL57" s="33">
        <f ca="1">BJ57/0.9/(BH33-BH34)/$N$3*1000</f>
        <v>1.7554655870592306</v>
      </c>
      <c r="BM57" s="29"/>
      <c r="BN57" s="21"/>
      <c r="BO57" s="29"/>
      <c r="BP57" s="29"/>
      <c r="BQ57" s="29"/>
      <c r="BR57" s="29"/>
      <c r="BS57" s="29"/>
      <c r="BT57" s="29"/>
      <c r="BU57" s="39">
        <f>BV33</f>
        <v>5</v>
      </c>
      <c r="BW57" s="8" t="s">
        <v>66</v>
      </c>
      <c r="BX57" s="29">
        <f ca="1">CI52</f>
        <v>25.637769641621702</v>
      </c>
      <c r="BY57" s="29">
        <f t="shared" ref="BY57" ca="1" si="151">CJ52</f>
        <v>26.639029165691703</v>
      </c>
      <c r="BZ57" s="29">
        <f t="shared" ref="BZ57" ca="1" si="152">CK52</f>
        <v>26.894901008214035</v>
      </c>
      <c r="CA57" s="30"/>
      <c r="CB57" s="29">
        <f ca="1">MAX(BX57:BZ57)</f>
        <v>26.894901008214035</v>
      </c>
      <c r="CC57" s="31"/>
      <c r="CD57" s="33">
        <f ca="1">CB57/0.9/(BZ33-BZ34)/$N$3*1000</f>
        <v>1.6601790745811131</v>
      </c>
      <c r="CE57" s="29"/>
      <c r="CF57" s="21"/>
      <c r="CG57" s="29"/>
      <c r="CH57" s="29"/>
      <c r="CI57" s="29"/>
      <c r="CJ57" s="29"/>
      <c r="CK57" s="29"/>
      <c r="CL57" s="29"/>
      <c r="CM57" s="39">
        <f>CN33</f>
        <v>5</v>
      </c>
      <c r="CO57" s="8" t="s">
        <v>66</v>
      </c>
      <c r="CP57" s="29">
        <f ca="1">DA52</f>
        <v>25.306125035024905</v>
      </c>
      <c r="CQ57" s="29">
        <f t="shared" ref="CQ57" ca="1" si="153">DB52</f>
        <v>26.913946176305181</v>
      </c>
      <c r="CR57" s="29">
        <f t="shared" ref="CR57" ca="1" si="154">DC52</f>
        <v>18.860938692429627</v>
      </c>
      <c r="CS57" s="30"/>
      <c r="CT57" s="29">
        <f ca="1">MAX(CP57:CR57)</f>
        <v>26.913946176305181</v>
      </c>
      <c r="CU57" s="31"/>
      <c r="CV57" s="33">
        <f ca="1">CT57/0.9/(CR33-CR34)/$N$3*1000</f>
        <v>1.6613547022410604</v>
      </c>
      <c r="CW57" s="29"/>
      <c r="CX57" s="21"/>
      <c r="CY57" s="29"/>
      <c r="CZ57" s="29"/>
      <c r="DA57" s="29"/>
      <c r="DB57" s="29"/>
      <c r="DC57" s="29"/>
      <c r="DD57" s="29"/>
      <c r="DE57" s="39">
        <f>DF33</f>
        <v>5</v>
      </c>
      <c r="DG57" s="8" t="s">
        <v>66</v>
      </c>
      <c r="DH57" s="29">
        <f ca="1">DS52</f>
        <v>25.306125035024905</v>
      </c>
      <c r="DI57" s="29">
        <f t="shared" ref="DI57" ca="1" si="155">DT52</f>
        <v>26.913946176305181</v>
      </c>
      <c r="DJ57" s="29">
        <f t="shared" ref="DJ57" ca="1" si="156">DU52</f>
        <v>18.860938692429627</v>
      </c>
      <c r="DK57" s="30"/>
      <c r="DL57" s="29">
        <f ca="1">MAX(DH57:DJ57)</f>
        <v>26.913946176305181</v>
      </c>
      <c r="DM57" s="31"/>
      <c r="DN57" s="33">
        <f ca="1">DL57/0.9/(DJ33-DJ34)/$N$3*1000</f>
        <v>1.3646842196980138</v>
      </c>
      <c r="DO57" s="29"/>
      <c r="DP57" s="21"/>
      <c r="DQ57" s="29"/>
      <c r="DR57" s="29"/>
      <c r="DS57" s="29"/>
      <c r="DT57" s="29"/>
      <c r="DU57" s="29"/>
      <c r="DV57" s="29"/>
    </row>
    <row r="58" spans="1:126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1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4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41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41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41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41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</row>
    <row r="59" spans="1:126">
      <c r="S59" s="37"/>
      <c r="AK59" s="37"/>
      <c r="BC59" s="37"/>
      <c r="BU59" s="37"/>
      <c r="CM59" s="37"/>
      <c r="DE59" s="37"/>
    </row>
    <row r="60" spans="1:126">
      <c r="A60" s="2" t="s">
        <v>44</v>
      </c>
      <c r="B60" s="19" t="str">
        <f ca="1">A$7</f>
        <v>21-22</v>
      </c>
      <c r="D60" s="2" t="s">
        <v>24</v>
      </c>
      <c r="E60" s="8" t="s">
        <v>56</v>
      </c>
      <c r="F60" s="9">
        <v>30</v>
      </c>
      <c r="G60" s="2" t="s">
        <v>25</v>
      </c>
      <c r="H60" s="2" t="s">
        <v>26</v>
      </c>
      <c r="N60" s="2" t="s">
        <v>54</v>
      </c>
      <c r="O60" s="8"/>
      <c r="P60" s="48">
        <f ca="1">ROUND(ABS(IF($C$2&lt;=$C$3,(F67-F68)/F69,(G67-G68)/G69)),2)</f>
        <v>4.3</v>
      </c>
      <c r="Q60" s="2" t="s">
        <v>25</v>
      </c>
      <c r="S60" s="38" t="s">
        <v>44</v>
      </c>
      <c r="T60" s="19" t="str">
        <f ca="1">S$7</f>
        <v>22-23</v>
      </c>
      <c r="V60" s="2" t="s">
        <v>24</v>
      </c>
      <c r="W60" s="8" t="s">
        <v>56</v>
      </c>
      <c r="X60" s="9">
        <v>30</v>
      </c>
      <c r="Y60" s="2" t="s">
        <v>25</v>
      </c>
      <c r="Z60" s="2" t="s">
        <v>26</v>
      </c>
      <c r="AF60" s="2" t="s">
        <v>54</v>
      </c>
      <c r="AG60" s="8"/>
      <c r="AH60" s="48">
        <f ca="1">ROUND(ABS(IF($C$2&lt;=$C$3,(X67-X68)/X69,(Y67-Y68)/Y69)),2)</f>
        <v>3.8</v>
      </c>
      <c r="AI60" s="2" t="s">
        <v>25</v>
      </c>
      <c r="AK60" s="38" t="s">
        <v>44</v>
      </c>
      <c r="AL60" s="19" t="str">
        <f ca="1">AK$7</f>
        <v>23-24</v>
      </c>
      <c r="AN60" s="2" t="s">
        <v>24</v>
      </c>
      <c r="AO60" s="8" t="s">
        <v>56</v>
      </c>
      <c r="AP60" s="9">
        <v>30</v>
      </c>
      <c r="AQ60" s="2" t="s">
        <v>25</v>
      </c>
      <c r="AR60" s="2" t="s">
        <v>26</v>
      </c>
      <c r="AX60" s="2" t="s">
        <v>54</v>
      </c>
      <c r="AY60" s="8"/>
      <c r="AZ60" s="48">
        <f ca="1">ROUND(ABS(IF($C$2&lt;=$C$3,(AP67-AP68)/AP69,(AQ67-AQ68)/AQ69)),2)</f>
        <v>3.2</v>
      </c>
      <c r="BA60" s="2" t="s">
        <v>25</v>
      </c>
      <c r="BC60" s="38" t="s">
        <v>44</v>
      </c>
      <c r="BD60" s="19" t="str">
        <f ca="1">BC$7</f>
        <v>24-25</v>
      </c>
      <c r="BF60" s="2" t="s">
        <v>24</v>
      </c>
      <c r="BG60" s="8" t="s">
        <v>56</v>
      </c>
      <c r="BH60" s="9">
        <v>30</v>
      </c>
      <c r="BI60" s="2" t="s">
        <v>25</v>
      </c>
      <c r="BJ60" s="2" t="s">
        <v>26</v>
      </c>
      <c r="BP60" s="2" t="s">
        <v>54</v>
      </c>
      <c r="BQ60" s="8"/>
      <c r="BR60" s="48">
        <f ca="1">ROUND(ABS(IF($C$2&lt;=$C$3,(BH67-BH68)/BH69,(BI67-BI68)/BI69)),2)</f>
        <v>3.2</v>
      </c>
      <c r="BS60" s="2" t="s">
        <v>25</v>
      </c>
      <c r="BU60" s="38" t="s">
        <v>44</v>
      </c>
      <c r="BV60" s="19" t="str">
        <f ca="1">BU$7</f>
        <v>25-26</v>
      </c>
      <c r="BX60" s="2" t="s">
        <v>24</v>
      </c>
      <c r="BY60" s="8" t="s">
        <v>56</v>
      </c>
      <c r="BZ60" s="9">
        <v>30</v>
      </c>
      <c r="CA60" s="2" t="s">
        <v>25</v>
      </c>
      <c r="CB60" s="2" t="s">
        <v>26</v>
      </c>
      <c r="CH60" s="2" t="s">
        <v>54</v>
      </c>
      <c r="CI60" s="8"/>
      <c r="CJ60" s="48">
        <f ca="1">ROUND(ABS(IF($C$2&lt;=$C$3,(BZ67-BZ68)/BZ69,(CA67-CA68)/CA69)),2)</f>
        <v>4.2</v>
      </c>
      <c r="CK60" s="2" t="s">
        <v>25</v>
      </c>
      <c r="CM60" s="38" t="s">
        <v>44</v>
      </c>
      <c r="CN60" s="19" t="str">
        <f ca="1">CM$7</f>
        <v>26-27</v>
      </c>
      <c r="CP60" s="2" t="s">
        <v>24</v>
      </c>
      <c r="CQ60" s="8" t="s">
        <v>56</v>
      </c>
      <c r="CR60" s="9">
        <v>30</v>
      </c>
      <c r="CS60" s="2" t="s">
        <v>25</v>
      </c>
      <c r="CT60" s="2" t="s">
        <v>26</v>
      </c>
      <c r="CZ60" s="2" t="s">
        <v>54</v>
      </c>
      <c r="DA60" s="8"/>
      <c r="DB60" s="48">
        <f ca="1">ROUND(ABS(IF($C$2&lt;=$C$3,(CR67-CR68)/CR69,(CS67-CS68)/CS69)),2)</f>
        <v>3.6</v>
      </c>
      <c r="DC60" s="2" t="s">
        <v>25</v>
      </c>
      <c r="DE60" s="38" t="s">
        <v>44</v>
      </c>
      <c r="DF60" s="19" t="str">
        <f ca="1">DE$7</f>
        <v>-</v>
      </c>
      <c r="DH60" s="2" t="s">
        <v>24</v>
      </c>
      <c r="DI60" s="8" t="s">
        <v>56</v>
      </c>
      <c r="DJ60" s="9">
        <v>30</v>
      </c>
      <c r="DK60" s="2" t="s">
        <v>25</v>
      </c>
      <c r="DL60" s="2" t="s">
        <v>26</v>
      </c>
      <c r="DR60" s="2" t="s">
        <v>54</v>
      </c>
      <c r="DS60" s="8"/>
      <c r="DT60" s="48">
        <f ca="1">ROUND(ABS(IF($C$2&lt;=$C$3,(DJ67-DJ68)/DJ69,(DK67-DK68)/DK69)),2)</f>
        <v>3.6</v>
      </c>
      <c r="DU60" s="2" t="s">
        <v>25</v>
      </c>
    </row>
    <row r="61" spans="1:126">
      <c r="A61" s="2" t="s">
        <v>68</v>
      </c>
      <c r="B61" s="19">
        <f>MAX(1,B33-1)</f>
        <v>4</v>
      </c>
      <c r="E61" s="8" t="s">
        <v>57</v>
      </c>
      <c r="F61" s="9">
        <v>60</v>
      </c>
      <c r="G61" s="2" t="s">
        <v>25</v>
      </c>
      <c r="H61" s="2" t="s">
        <v>27</v>
      </c>
      <c r="O61" s="8" t="s">
        <v>32</v>
      </c>
      <c r="P61" s="19">
        <f ca="1">ROUND(ABS((D69-D70)/P60),2)</f>
        <v>47.23</v>
      </c>
      <c r="Q61" s="17" t="s">
        <v>55</v>
      </c>
      <c r="S61" s="38" t="s">
        <v>68</v>
      </c>
      <c r="T61" s="19">
        <f>MAX(1,T33-1)</f>
        <v>4</v>
      </c>
      <c r="W61" s="8" t="s">
        <v>57</v>
      </c>
      <c r="X61" s="9">
        <v>60</v>
      </c>
      <c r="Y61" s="2" t="s">
        <v>25</v>
      </c>
      <c r="Z61" s="2" t="s">
        <v>27</v>
      </c>
      <c r="AG61" s="8" t="s">
        <v>32</v>
      </c>
      <c r="AH61" s="19">
        <f ca="1">ROUND(ABS((V69-V70)/AH60),2)</f>
        <v>47.23</v>
      </c>
      <c r="AI61" s="17" t="s">
        <v>55</v>
      </c>
      <c r="AK61" s="38" t="s">
        <v>68</v>
      </c>
      <c r="AL61" s="19">
        <f>MAX(1,AL33-1)</f>
        <v>4</v>
      </c>
      <c r="AO61" s="8" t="s">
        <v>57</v>
      </c>
      <c r="AP61" s="9">
        <v>60</v>
      </c>
      <c r="AQ61" s="2" t="s">
        <v>25</v>
      </c>
      <c r="AR61" s="2" t="s">
        <v>27</v>
      </c>
      <c r="AY61" s="8" t="s">
        <v>32</v>
      </c>
      <c r="AZ61" s="19">
        <f ca="1">ROUND(ABS((AN69-AN70)/AZ60),2)</f>
        <v>39.200000000000003</v>
      </c>
      <c r="BA61" s="17" t="s">
        <v>55</v>
      </c>
      <c r="BC61" s="38" t="s">
        <v>68</v>
      </c>
      <c r="BD61" s="19">
        <f>MAX(1,BD33-1)</f>
        <v>4</v>
      </c>
      <c r="BG61" s="8" t="s">
        <v>57</v>
      </c>
      <c r="BH61" s="9">
        <v>60</v>
      </c>
      <c r="BI61" s="2" t="s">
        <v>25</v>
      </c>
      <c r="BJ61" s="2" t="s">
        <v>27</v>
      </c>
      <c r="BQ61" s="8" t="s">
        <v>32</v>
      </c>
      <c r="BR61" s="19">
        <f ca="1">ROUND(ABS((BF69-BF70)/BR60),2)</f>
        <v>51.46</v>
      </c>
      <c r="BS61" s="17" t="s">
        <v>55</v>
      </c>
      <c r="BU61" s="38" t="s">
        <v>68</v>
      </c>
      <c r="BV61" s="19">
        <f>MAX(1,BV33-1)</f>
        <v>4</v>
      </c>
      <c r="BY61" s="8" t="s">
        <v>57</v>
      </c>
      <c r="BZ61" s="9">
        <v>60</v>
      </c>
      <c r="CA61" s="2" t="s">
        <v>25</v>
      </c>
      <c r="CB61" s="2" t="s">
        <v>27</v>
      </c>
      <c r="CI61" s="8" t="s">
        <v>32</v>
      </c>
      <c r="CJ61" s="19">
        <f ca="1">ROUND(ABS((BX69-BX70)/CJ60),2)</f>
        <v>51.46</v>
      </c>
      <c r="CK61" s="17" t="s">
        <v>55</v>
      </c>
      <c r="CM61" s="38" t="s">
        <v>68</v>
      </c>
      <c r="CN61" s="19">
        <f>MAX(1,CN33-1)</f>
        <v>4</v>
      </c>
      <c r="CQ61" s="8" t="s">
        <v>57</v>
      </c>
      <c r="CR61" s="9">
        <v>60</v>
      </c>
      <c r="CS61" s="2" t="s">
        <v>25</v>
      </c>
      <c r="CT61" s="2" t="s">
        <v>27</v>
      </c>
      <c r="DA61" s="8" t="s">
        <v>32</v>
      </c>
      <c r="DB61" s="19">
        <f ca="1">ROUND(ABS((CP69-CP70)/DB60),2)</f>
        <v>51.46</v>
      </c>
      <c r="DC61" s="17" t="s">
        <v>55</v>
      </c>
      <c r="DE61" s="38" t="s">
        <v>68</v>
      </c>
      <c r="DF61" s="19">
        <f>MAX(1,DF33-1)</f>
        <v>4</v>
      </c>
      <c r="DI61" s="8" t="s">
        <v>57</v>
      </c>
      <c r="DJ61" s="9">
        <v>60</v>
      </c>
      <c r="DK61" s="2" t="s">
        <v>25</v>
      </c>
      <c r="DL61" s="2" t="s">
        <v>27</v>
      </c>
      <c r="DS61" s="8" t="s">
        <v>32</v>
      </c>
      <c r="DT61" s="19">
        <f ca="1">ROUND(ABS((DH69-DH70)/DT60),2)</f>
        <v>51.46</v>
      </c>
      <c r="DU61" s="17" t="s">
        <v>55</v>
      </c>
    </row>
    <row r="62" spans="1:126">
      <c r="B62" s="25" t="str">
        <f>IF(B61=B33,"duplicato","")</f>
        <v/>
      </c>
      <c r="E62" s="8" t="s">
        <v>28</v>
      </c>
      <c r="F62" s="42">
        <f>$N$4</f>
        <v>4</v>
      </c>
      <c r="G62" s="2" t="s">
        <v>25</v>
      </c>
      <c r="H62" s="2" t="s">
        <v>29</v>
      </c>
      <c r="O62" s="8" t="s">
        <v>33</v>
      </c>
      <c r="P62" s="19">
        <f ca="1">ROUND(ABS((E69-E70)/P60),2)</f>
        <v>29.46</v>
      </c>
      <c r="Q62" s="17" t="s">
        <v>55</v>
      </c>
      <c r="S62" s="38"/>
      <c r="T62" s="25" t="str">
        <f>IF(T61=T33,"duplicato","")</f>
        <v/>
      </c>
      <c r="W62" s="8" t="s">
        <v>28</v>
      </c>
      <c r="X62" s="42">
        <f>$N$4</f>
        <v>4</v>
      </c>
      <c r="Y62" s="2" t="s">
        <v>25</v>
      </c>
      <c r="Z62" s="2" t="s">
        <v>29</v>
      </c>
      <c r="AG62" s="8" t="s">
        <v>33</v>
      </c>
      <c r="AH62" s="19">
        <f ca="1">ROUND(ABS((W69-W70)/AH60),2)</f>
        <v>29.46</v>
      </c>
      <c r="AI62" s="17" t="s">
        <v>55</v>
      </c>
      <c r="AK62" s="38"/>
      <c r="AL62" s="25" t="str">
        <f>IF(AL61=AL33,"duplicato","")</f>
        <v/>
      </c>
      <c r="AO62" s="8" t="s">
        <v>28</v>
      </c>
      <c r="AP62" s="42">
        <f>$N$4</f>
        <v>4</v>
      </c>
      <c r="AQ62" s="2" t="s">
        <v>25</v>
      </c>
      <c r="AR62" s="2" t="s">
        <v>29</v>
      </c>
      <c r="AY62" s="8" t="s">
        <v>33</v>
      </c>
      <c r="AZ62" s="19">
        <f ca="1">ROUND(ABS((AO69-AO70)/AZ60),2)</f>
        <v>25.28</v>
      </c>
      <c r="BA62" s="17" t="s">
        <v>55</v>
      </c>
      <c r="BC62" s="38"/>
      <c r="BD62" s="25" t="str">
        <f>IF(BD61=BD33,"duplicato","")</f>
        <v/>
      </c>
      <c r="BG62" s="8" t="s">
        <v>28</v>
      </c>
      <c r="BH62" s="42">
        <f>$N$4</f>
        <v>4</v>
      </c>
      <c r="BI62" s="2" t="s">
        <v>25</v>
      </c>
      <c r="BJ62" s="2" t="s">
        <v>29</v>
      </c>
      <c r="BQ62" s="8" t="s">
        <v>33</v>
      </c>
      <c r="BR62" s="19">
        <f ca="1">ROUND(ABS((BG69-BG70)/BR60),2)</f>
        <v>31.99</v>
      </c>
      <c r="BS62" s="17" t="s">
        <v>55</v>
      </c>
      <c r="BU62" s="38"/>
      <c r="BV62" s="25" t="str">
        <f>IF(BV61=BV33,"duplicato","")</f>
        <v/>
      </c>
      <c r="BY62" s="8" t="s">
        <v>28</v>
      </c>
      <c r="BZ62" s="42">
        <f>$N$4</f>
        <v>4</v>
      </c>
      <c r="CA62" s="2" t="s">
        <v>25</v>
      </c>
      <c r="CB62" s="2" t="s">
        <v>29</v>
      </c>
      <c r="CI62" s="8" t="s">
        <v>33</v>
      </c>
      <c r="CJ62" s="19">
        <f ca="1">ROUND(ABS((BY69-BY70)/CJ60),2)</f>
        <v>31.99</v>
      </c>
      <c r="CK62" s="17" t="s">
        <v>55</v>
      </c>
      <c r="CM62" s="38"/>
      <c r="CN62" s="25" t="str">
        <f>IF(CN61=CN33,"duplicato","")</f>
        <v/>
      </c>
      <c r="CQ62" s="8" t="s">
        <v>28</v>
      </c>
      <c r="CR62" s="42">
        <f>$N$4</f>
        <v>4</v>
      </c>
      <c r="CS62" s="2" t="s">
        <v>25</v>
      </c>
      <c r="CT62" s="2" t="s">
        <v>29</v>
      </c>
      <c r="DA62" s="8" t="s">
        <v>33</v>
      </c>
      <c r="DB62" s="19">
        <f ca="1">ROUND(ABS((CQ69-CQ70)/DB60),2)</f>
        <v>31.99</v>
      </c>
      <c r="DC62" s="17" t="s">
        <v>55</v>
      </c>
      <c r="DE62" s="38"/>
      <c r="DF62" s="25" t="str">
        <f>IF(DF61=DF33,"duplicato","")</f>
        <v/>
      </c>
      <c r="DI62" s="8" t="s">
        <v>28</v>
      </c>
      <c r="DJ62" s="42">
        <f>$N$4</f>
        <v>4</v>
      </c>
      <c r="DK62" s="2" t="s">
        <v>25</v>
      </c>
      <c r="DL62" s="2" t="s">
        <v>29</v>
      </c>
      <c r="DS62" s="8" t="s">
        <v>33</v>
      </c>
      <c r="DT62" s="19">
        <f ca="1">ROUND(ABS((DI69-DI70)/DT60),2)</f>
        <v>31.99</v>
      </c>
      <c r="DU62" s="17" t="s">
        <v>55</v>
      </c>
    </row>
    <row r="63" spans="1:126">
      <c r="E63" s="8" t="s">
        <v>47</v>
      </c>
      <c r="F63" s="9">
        <v>35</v>
      </c>
      <c r="G63" s="2" t="s">
        <v>25</v>
      </c>
      <c r="H63" s="2" t="s">
        <v>49</v>
      </c>
      <c r="S63" s="38"/>
      <c r="W63" s="8" t="s">
        <v>47</v>
      </c>
      <c r="X63" s="9">
        <v>35</v>
      </c>
      <c r="Y63" s="2" t="s">
        <v>25</v>
      </c>
      <c r="Z63" s="2" t="s">
        <v>49</v>
      </c>
      <c r="AK63" s="38"/>
      <c r="AO63" s="8" t="s">
        <v>47</v>
      </c>
      <c r="AP63" s="9">
        <v>35</v>
      </c>
      <c r="AQ63" s="2" t="s">
        <v>25</v>
      </c>
      <c r="AR63" s="2" t="s">
        <v>49</v>
      </c>
      <c r="BC63" s="38"/>
      <c r="BG63" s="8" t="s">
        <v>47</v>
      </c>
      <c r="BH63" s="9">
        <v>15</v>
      </c>
      <c r="BI63" s="2" t="s">
        <v>25</v>
      </c>
      <c r="BJ63" s="2" t="s">
        <v>49</v>
      </c>
      <c r="BU63" s="38"/>
      <c r="BY63" s="8" t="s">
        <v>47</v>
      </c>
      <c r="BZ63" s="9">
        <v>35</v>
      </c>
      <c r="CA63" s="2" t="s">
        <v>25</v>
      </c>
      <c r="CB63" s="2" t="s">
        <v>49</v>
      </c>
      <c r="CM63" s="38"/>
      <c r="CQ63" s="8" t="s">
        <v>47</v>
      </c>
      <c r="CR63" s="9">
        <v>35</v>
      </c>
      <c r="CS63" s="2" t="s">
        <v>25</v>
      </c>
      <c r="CT63" s="2" t="s">
        <v>49</v>
      </c>
      <c r="DE63" s="38"/>
      <c r="DI63" s="8" t="s">
        <v>47</v>
      </c>
      <c r="DJ63" s="9">
        <v>35</v>
      </c>
      <c r="DK63" s="2" t="s">
        <v>25</v>
      </c>
      <c r="DL63" s="2" t="s">
        <v>49</v>
      </c>
    </row>
    <row r="64" spans="1:126">
      <c r="E64" s="8" t="s">
        <v>48</v>
      </c>
      <c r="F64" s="9">
        <v>35</v>
      </c>
      <c r="G64" s="2" t="s">
        <v>25</v>
      </c>
      <c r="H64" s="2" t="s">
        <v>50</v>
      </c>
      <c r="S64" s="38"/>
      <c r="W64" s="8" t="s">
        <v>48</v>
      </c>
      <c r="X64" s="9">
        <v>35</v>
      </c>
      <c r="Y64" s="2" t="s">
        <v>25</v>
      </c>
      <c r="Z64" s="2" t="s">
        <v>50</v>
      </c>
      <c r="AK64" s="38"/>
      <c r="AO64" s="8" t="s">
        <v>48</v>
      </c>
      <c r="AP64" s="9">
        <v>15</v>
      </c>
      <c r="AQ64" s="2" t="s">
        <v>25</v>
      </c>
      <c r="AR64" s="2" t="s">
        <v>50</v>
      </c>
      <c r="BC64" s="38"/>
      <c r="BG64" s="8" t="s">
        <v>48</v>
      </c>
      <c r="BH64" s="9">
        <v>35</v>
      </c>
      <c r="BI64" s="2" t="s">
        <v>25</v>
      </c>
      <c r="BJ64" s="2" t="s">
        <v>50</v>
      </c>
      <c r="BU64" s="38"/>
      <c r="BY64" s="8" t="s">
        <v>48</v>
      </c>
      <c r="BZ64" s="9">
        <v>35</v>
      </c>
      <c r="CA64" s="2" t="s">
        <v>25</v>
      </c>
      <c r="CB64" s="2" t="s">
        <v>50</v>
      </c>
      <c r="CM64" s="38"/>
      <c r="CQ64" s="8" t="s">
        <v>48</v>
      </c>
      <c r="CR64" s="9">
        <v>15</v>
      </c>
      <c r="CS64" s="2" t="s">
        <v>25</v>
      </c>
      <c r="CT64" s="2" t="s">
        <v>50</v>
      </c>
      <c r="DE64" s="38"/>
      <c r="DI64" s="8" t="s">
        <v>48</v>
      </c>
      <c r="DJ64" s="9">
        <v>35</v>
      </c>
      <c r="DK64" s="2" t="s">
        <v>25</v>
      </c>
      <c r="DL64" s="2" t="s">
        <v>50</v>
      </c>
    </row>
    <row r="65" spans="1:125">
      <c r="S65" s="38"/>
      <c r="AK65" s="38"/>
      <c r="BC65" s="38"/>
      <c r="BU65" s="38"/>
      <c r="CM65" s="38"/>
      <c r="DE65" s="38"/>
    </row>
    <row r="66" spans="1:125">
      <c r="A66" s="2" t="s">
        <v>30</v>
      </c>
      <c r="D66" s="20" t="s">
        <v>32</v>
      </c>
      <c r="E66" s="20" t="s">
        <v>33</v>
      </c>
      <c r="F66" s="20" t="s">
        <v>34</v>
      </c>
      <c r="G66" s="20" t="s">
        <v>35</v>
      </c>
      <c r="H66" s="20" t="s">
        <v>36</v>
      </c>
      <c r="I66" s="20" t="s">
        <v>37</v>
      </c>
      <c r="J66" s="23" t="s">
        <v>39</v>
      </c>
      <c r="K66" s="23" t="s">
        <v>40</v>
      </c>
      <c r="L66" s="23" t="s">
        <v>41</v>
      </c>
      <c r="M66" s="23" t="s">
        <v>42</v>
      </c>
      <c r="N66" s="23" t="s">
        <v>53</v>
      </c>
      <c r="O66" s="20" t="s">
        <v>32</v>
      </c>
      <c r="P66" s="23" t="s">
        <v>51</v>
      </c>
      <c r="Q66" s="23" t="s">
        <v>52</v>
      </c>
      <c r="S66" s="38" t="s">
        <v>30</v>
      </c>
      <c r="V66" s="20" t="s">
        <v>32</v>
      </c>
      <c r="W66" s="20" t="s">
        <v>33</v>
      </c>
      <c r="X66" s="20" t="s">
        <v>34</v>
      </c>
      <c r="Y66" s="20" t="s">
        <v>35</v>
      </c>
      <c r="Z66" s="20" t="s">
        <v>36</v>
      </c>
      <c r="AA66" s="20" t="s">
        <v>37</v>
      </c>
      <c r="AB66" s="23" t="s">
        <v>39</v>
      </c>
      <c r="AC66" s="23" t="s">
        <v>40</v>
      </c>
      <c r="AD66" s="23" t="s">
        <v>41</v>
      </c>
      <c r="AE66" s="23" t="s">
        <v>42</v>
      </c>
      <c r="AF66" s="23" t="s">
        <v>53</v>
      </c>
      <c r="AG66" s="20" t="s">
        <v>32</v>
      </c>
      <c r="AH66" s="23" t="s">
        <v>51</v>
      </c>
      <c r="AI66" s="23" t="s">
        <v>52</v>
      </c>
      <c r="AK66" s="38" t="s">
        <v>30</v>
      </c>
      <c r="AN66" s="20" t="s">
        <v>32</v>
      </c>
      <c r="AO66" s="20" t="s">
        <v>33</v>
      </c>
      <c r="AP66" s="20" t="s">
        <v>34</v>
      </c>
      <c r="AQ66" s="20" t="s">
        <v>35</v>
      </c>
      <c r="AR66" s="20" t="s">
        <v>36</v>
      </c>
      <c r="AS66" s="20" t="s">
        <v>37</v>
      </c>
      <c r="AT66" s="23" t="s">
        <v>39</v>
      </c>
      <c r="AU66" s="23" t="s">
        <v>40</v>
      </c>
      <c r="AV66" s="23" t="s">
        <v>41</v>
      </c>
      <c r="AW66" s="23" t="s">
        <v>42</v>
      </c>
      <c r="AX66" s="23" t="s">
        <v>53</v>
      </c>
      <c r="AY66" s="20" t="s">
        <v>32</v>
      </c>
      <c r="AZ66" s="23" t="s">
        <v>51</v>
      </c>
      <c r="BA66" s="23" t="s">
        <v>52</v>
      </c>
      <c r="BC66" s="38" t="s">
        <v>30</v>
      </c>
      <c r="BF66" s="20" t="s">
        <v>32</v>
      </c>
      <c r="BG66" s="20" t="s">
        <v>33</v>
      </c>
      <c r="BH66" s="20" t="s">
        <v>34</v>
      </c>
      <c r="BI66" s="20" t="s">
        <v>35</v>
      </c>
      <c r="BJ66" s="20" t="s">
        <v>36</v>
      </c>
      <c r="BK66" s="20" t="s">
        <v>37</v>
      </c>
      <c r="BL66" s="23" t="s">
        <v>39</v>
      </c>
      <c r="BM66" s="23" t="s">
        <v>40</v>
      </c>
      <c r="BN66" s="23" t="s">
        <v>41</v>
      </c>
      <c r="BO66" s="23" t="s">
        <v>42</v>
      </c>
      <c r="BP66" s="23" t="s">
        <v>53</v>
      </c>
      <c r="BQ66" s="20" t="s">
        <v>32</v>
      </c>
      <c r="BR66" s="23" t="s">
        <v>51</v>
      </c>
      <c r="BS66" s="23" t="s">
        <v>52</v>
      </c>
      <c r="BU66" s="38" t="s">
        <v>30</v>
      </c>
      <c r="BX66" s="20" t="s">
        <v>32</v>
      </c>
      <c r="BY66" s="20" t="s">
        <v>33</v>
      </c>
      <c r="BZ66" s="20" t="s">
        <v>34</v>
      </c>
      <c r="CA66" s="20" t="s">
        <v>35</v>
      </c>
      <c r="CB66" s="20" t="s">
        <v>36</v>
      </c>
      <c r="CC66" s="20" t="s">
        <v>37</v>
      </c>
      <c r="CD66" s="23" t="s">
        <v>39</v>
      </c>
      <c r="CE66" s="23" t="s">
        <v>40</v>
      </c>
      <c r="CF66" s="23" t="s">
        <v>41</v>
      </c>
      <c r="CG66" s="23" t="s">
        <v>42</v>
      </c>
      <c r="CH66" s="23" t="s">
        <v>53</v>
      </c>
      <c r="CI66" s="20" t="s">
        <v>32</v>
      </c>
      <c r="CJ66" s="23" t="s">
        <v>51</v>
      </c>
      <c r="CK66" s="23" t="s">
        <v>52</v>
      </c>
      <c r="CM66" s="38" t="s">
        <v>30</v>
      </c>
      <c r="CP66" s="20" t="s">
        <v>32</v>
      </c>
      <c r="CQ66" s="20" t="s">
        <v>33</v>
      </c>
      <c r="CR66" s="20" t="s">
        <v>34</v>
      </c>
      <c r="CS66" s="20" t="s">
        <v>35</v>
      </c>
      <c r="CT66" s="20" t="s">
        <v>36</v>
      </c>
      <c r="CU66" s="20" t="s">
        <v>37</v>
      </c>
      <c r="CV66" s="23" t="s">
        <v>39</v>
      </c>
      <c r="CW66" s="23" t="s">
        <v>40</v>
      </c>
      <c r="CX66" s="23" t="s">
        <v>41</v>
      </c>
      <c r="CY66" s="23" t="s">
        <v>42</v>
      </c>
      <c r="CZ66" s="23" t="s">
        <v>53</v>
      </c>
      <c r="DA66" s="20" t="s">
        <v>32</v>
      </c>
      <c r="DB66" s="23" t="s">
        <v>51</v>
      </c>
      <c r="DC66" s="23" t="s">
        <v>52</v>
      </c>
      <c r="DE66" s="38" t="s">
        <v>30</v>
      </c>
      <c r="DH66" s="20" t="s">
        <v>32</v>
      </c>
      <c r="DI66" s="20" t="s">
        <v>33</v>
      </c>
      <c r="DJ66" s="20" t="s">
        <v>34</v>
      </c>
      <c r="DK66" s="20" t="s">
        <v>35</v>
      </c>
      <c r="DL66" s="20" t="s">
        <v>36</v>
      </c>
      <c r="DM66" s="20" t="s">
        <v>37</v>
      </c>
      <c r="DN66" s="23" t="s">
        <v>39</v>
      </c>
      <c r="DO66" s="23" t="s">
        <v>40</v>
      </c>
      <c r="DP66" s="23" t="s">
        <v>41</v>
      </c>
      <c r="DQ66" s="23" t="s">
        <v>42</v>
      </c>
      <c r="DR66" s="23" t="s">
        <v>53</v>
      </c>
      <c r="DS66" s="20" t="s">
        <v>32</v>
      </c>
      <c r="DT66" s="23" t="s">
        <v>51</v>
      </c>
      <c r="DU66" s="23" t="s">
        <v>52</v>
      </c>
    </row>
    <row r="67" spans="1:125">
      <c r="A67" s="8" t="s">
        <v>31</v>
      </c>
      <c r="B67" s="8">
        <f>($H$2-B61)*4+1</f>
        <v>5</v>
      </c>
      <c r="C67" s="8" t="s">
        <v>11</v>
      </c>
      <c r="D67" s="6">
        <f ca="1">INDEX(E$7:E$30,B67,1)</f>
        <v>-79.625</v>
      </c>
      <c r="E67" s="6">
        <f ca="1">INDEX(F$7:F$30,B67,1)</f>
        <v>-50.2</v>
      </c>
      <c r="F67" s="6">
        <f ca="1">INDEX(G$7:G$30,B67,1)</f>
        <v>84.388000000000005</v>
      </c>
      <c r="G67" s="6">
        <f ca="1">INDEX(H$7:H$30,B67,1)</f>
        <v>46.177</v>
      </c>
      <c r="H67" s="6">
        <f ca="1">INDEX(I$7:I$30,B67,1)</f>
        <v>5.5679999999999996</v>
      </c>
      <c r="I67" s="6">
        <f ca="1">INDEX(J$7:J$30,B67,1)</f>
        <v>8.1920000000000002</v>
      </c>
      <c r="J67" s="24">
        <f ca="1">(ABS(F67)+ABS(H67))*SIGN(F67)</f>
        <v>89.956000000000003</v>
      </c>
      <c r="K67" s="24">
        <f ca="1">(ABS(G67)+ABS(I67))*SIGN(G67)</f>
        <v>54.369</v>
      </c>
      <c r="L67" s="24">
        <f ca="1">(ABS(J67)+0.3*ABS(K67))*SIGN(J67)</f>
        <v>106.2667</v>
      </c>
      <c r="M67" s="24">
        <f t="shared" ref="M67:M70" ca="1" si="157">(ABS(K67)+0.3*ABS(J67))*SIGN(K67)</f>
        <v>81.355800000000002</v>
      </c>
      <c r="N67" s="24">
        <f ca="1">IF($C$2&lt;=$C$3,L67,M67)</f>
        <v>106.2667</v>
      </c>
      <c r="O67" s="48">
        <f ca="1">D67</f>
        <v>-79.625</v>
      </c>
      <c r="P67" s="48">
        <f ca="1">E67+N67</f>
        <v>56.066699999999997</v>
      </c>
      <c r="Q67" s="48">
        <f ca="1">E67-N67</f>
        <v>-156.4667</v>
      </c>
      <c r="S67" s="39" t="s">
        <v>31</v>
      </c>
      <c r="T67" s="8">
        <f>($H$2-T61)*4+1</f>
        <v>5</v>
      </c>
      <c r="U67" s="8" t="s">
        <v>11</v>
      </c>
      <c r="V67" s="6">
        <f ca="1">INDEX(W$7:W$30,T67,1)</f>
        <v>-47.109000000000002</v>
      </c>
      <c r="W67" s="6">
        <f ca="1">INDEX(X$7:X$30,T67,1)</f>
        <v>-29.388000000000002</v>
      </c>
      <c r="X67" s="6">
        <f ca="1">INDEX(Y$7:Y$30,T67,1)</f>
        <v>88.466999999999999</v>
      </c>
      <c r="Y67" s="6">
        <f ca="1">INDEX(Z$7:Z$30,T67,1)</f>
        <v>48.293999999999997</v>
      </c>
      <c r="Z67" s="6">
        <f ca="1">INDEX(AA$7:AA$30,T67,1)</f>
        <v>5.83</v>
      </c>
      <c r="AA67" s="6">
        <f ca="1">INDEX(AB$7:AB$30,T67,1)</f>
        <v>8.577</v>
      </c>
      <c r="AB67" s="24">
        <f ca="1">(ABS(X67)+ABS(Z67))*SIGN(X67)</f>
        <v>94.296999999999997</v>
      </c>
      <c r="AC67" s="24">
        <f ca="1">(ABS(Y67)+ABS(AA67))*SIGN(Y67)</f>
        <v>56.870999999999995</v>
      </c>
      <c r="AD67" s="24">
        <f ca="1">(ABS(AB67)+0.3*ABS(AC67))*SIGN(AB67)</f>
        <v>111.3583</v>
      </c>
      <c r="AE67" s="24">
        <f t="shared" ref="AE67:AE70" ca="1" si="158">(ABS(AC67)+0.3*ABS(AB67))*SIGN(AC67)</f>
        <v>85.1601</v>
      </c>
      <c r="AF67" s="24">
        <f ca="1">IF($C$2&lt;=$C$3,AD67,AE67)</f>
        <v>111.3583</v>
      </c>
      <c r="AG67" s="48">
        <f ca="1">V67</f>
        <v>-47.109000000000002</v>
      </c>
      <c r="AH67" s="48">
        <f ca="1">W67+AF67</f>
        <v>81.970299999999995</v>
      </c>
      <c r="AI67" s="48">
        <f ca="1">W67-AF67</f>
        <v>-140.74629999999999</v>
      </c>
      <c r="AK67" s="39" t="s">
        <v>31</v>
      </c>
      <c r="AL67" s="8">
        <f>($H$2-AL61)*4+1</f>
        <v>5</v>
      </c>
      <c r="AM67" s="8" t="s">
        <v>11</v>
      </c>
      <c r="AN67" s="6">
        <f ca="1">INDEX(AO$7:AO$30,AL67,1)</f>
        <v>-31.898</v>
      </c>
      <c r="AO67" s="6">
        <f ca="1">INDEX(AP$7:AP$30,AL67,1)</f>
        <v>-20.202999999999999</v>
      </c>
      <c r="AP67" s="6">
        <f ca="1">INDEX(AQ$7:AQ$30,AL67,1)</f>
        <v>83.563999999999993</v>
      </c>
      <c r="AQ67" s="6">
        <f ca="1">INDEX(AR$7:AR$30,AL67,1)</f>
        <v>45.481000000000002</v>
      </c>
      <c r="AR67" s="6">
        <f ca="1">INDEX(AS$7:AS$30,AL67,1)</f>
        <v>5.4960000000000004</v>
      </c>
      <c r="AS67" s="6">
        <f ca="1">INDEX(AT$7:AT$30,AL67,1)</f>
        <v>8.0860000000000003</v>
      </c>
      <c r="AT67" s="24">
        <f ca="1">(ABS(AP67)+ABS(AR67))*SIGN(AP67)</f>
        <v>89.059999999999988</v>
      </c>
      <c r="AU67" s="24">
        <f ca="1">(ABS(AQ67)+ABS(AS67))*SIGN(AQ67)</f>
        <v>53.567</v>
      </c>
      <c r="AV67" s="24">
        <f ca="1">(ABS(AT67)+0.3*ABS(AU67))*SIGN(AT67)</f>
        <v>105.13009999999998</v>
      </c>
      <c r="AW67" s="24">
        <f t="shared" ref="AW67:AW70" ca="1" si="159">(ABS(AU67)+0.3*ABS(AT67))*SIGN(AU67)</f>
        <v>80.284999999999997</v>
      </c>
      <c r="AX67" s="24">
        <f ca="1">IF($C$2&lt;=$C$3,AV67,AW67)</f>
        <v>105.13009999999998</v>
      </c>
      <c r="AY67" s="48">
        <f ca="1">AN67</f>
        <v>-31.898</v>
      </c>
      <c r="AZ67" s="48">
        <f ca="1">AO67+AX67</f>
        <v>84.927099999999982</v>
      </c>
      <c r="BA67" s="48">
        <f ca="1">AO67-AX67</f>
        <v>-125.33309999999999</v>
      </c>
      <c r="BC67" s="39" t="s">
        <v>31</v>
      </c>
      <c r="BD67" s="8">
        <f>($H$2-BD61)*4+1</f>
        <v>5</v>
      </c>
      <c r="BE67" s="8" t="s">
        <v>11</v>
      </c>
      <c r="BF67" s="6">
        <f ca="1">INDEX(BG$7:BG$30,BD67,1)</f>
        <v>-48.290999999999997</v>
      </c>
      <c r="BG67" s="6">
        <f ca="1">INDEX(BH$7:BH$30,BD67,1)</f>
        <v>-30.027000000000001</v>
      </c>
      <c r="BH67" s="6">
        <f ca="1">INDEX(BI$7:BI$30,BD67,1)</f>
        <v>46.127000000000002</v>
      </c>
      <c r="BI67" s="6">
        <f ca="1">INDEX(BJ$7:BJ$30,BD67,1)</f>
        <v>25.11</v>
      </c>
      <c r="BJ67" s="6">
        <f ca="1">INDEX(BK$7:BK$30,BD67,1)</f>
        <v>3.0339999999999998</v>
      </c>
      <c r="BK67" s="6">
        <f ca="1">INDEX(BL$7:BL$30,BD67,1)</f>
        <v>4.4640000000000004</v>
      </c>
      <c r="BL67" s="24">
        <f ca="1">(ABS(BH67)+ABS(BJ67))*SIGN(BH67)</f>
        <v>49.161000000000001</v>
      </c>
      <c r="BM67" s="24">
        <f ca="1">(ABS(BI67)+ABS(BK67))*SIGN(BI67)</f>
        <v>29.573999999999998</v>
      </c>
      <c r="BN67" s="24">
        <f ca="1">(ABS(BL67)+0.3*ABS(BM67))*SIGN(BL67)</f>
        <v>58.033200000000001</v>
      </c>
      <c r="BO67" s="24">
        <f t="shared" ref="BO67:BO70" ca="1" si="160">(ABS(BM67)+0.3*ABS(BL67))*SIGN(BM67)</f>
        <v>44.322299999999998</v>
      </c>
      <c r="BP67" s="24">
        <f ca="1">IF($C$2&lt;=$C$3,BN67,BO67)</f>
        <v>58.033200000000001</v>
      </c>
      <c r="BQ67" s="48">
        <f ca="1">BF67</f>
        <v>-48.290999999999997</v>
      </c>
      <c r="BR67" s="48">
        <f ca="1">BG67+BP67</f>
        <v>28.0062</v>
      </c>
      <c r="BS67" s="48">
        <f ca="1">BG67-BP67</f>
        <v>-88.060200000000009</v>
      </c>
      <c r="BU67" s="39" t="s">
        <v>31</v>
      </c>
      <c r="BV67" s="8">
        <f>($H$2-BV61)*4+1</f>
        <v>5</v>
      </c>
      <c r="BW67" s="8" t="s">
        <v>11</v>
      </c>
      <c r="BX67" s="6">
        <f ca="1">INDEX(BY$7:BY$30,BV67,1)</f>
        <v>-71.988</v>
      </c>
      <c r="BY67" s="6">
        <f ca="1">INDEX(BZ$7:BZ$30,BV67,1)</f>
        <v>-44.832000000000001</v>
      </c>
      <c r="BZ67" s="6">
        <f ca="1">INDEX(CA$7:CA$30,BV67,1)</f>
        <v>85.652000000000001</v>
      </c>
      <c r="CA67" s="6">
        <f ca="1">INDEX(CB$7:CB$30,BV67,1)</f>
        <v>46.716999999999999</v>
      </c>
      <c r="CB67" s="6">
        <f ca="1">INDEX(CC$7:CC$30,BV67,1)</f>
        <v>5.641</v>
      </c>
      <c r="CC67" s="6">
        <f ca="1">INDEX(CD$7:CD$30,BV67,1)</f>
        <v>8.2989999999999995</v>
      </c>
      <c r="CD67" s="24">
        <f ca="1">(ABS(BZ67)+ABS(CB67))*SIGN(BZ67)</f>
        <v>91.293000000000006</v>
      </c>
      <c r="CE67" s="24">
        <f ca="1">(ABS(CA67)+ABS(CC67))*SIGN(CA67)</f>
        <v>55.015999999999998</v>
      </c>
      <c r="CF67" s="24">
        <f ca="1">(ABS(CD67)+0.3*ABS(CE67))*SIGN(CD67)</f>
        <v>107.79780000000001</v>
      </c>
      <c r="CG67" s="24">
        <f t="shared" ref="CG67:CG70" ca="1" si="161">(ABS(CE67)+0.3*ABS(CD67))*SIGN(CE67)</f>
        <v>82.403899999999993</v>
      </c>
      <c r="CH67" s="24">
        <f ca="1">IF($C$2&lt;=$C$3,CF67,CG67)</f>
        <v>107.79780000000001</v>
      </c>
      <c r="CI67" s="48">
        <f ca="1">BX67</f>
        <v>-71.988</v>
      </c>
      <c r="CJ67" s="48">
        <f ca="1">BY67+CH67</f>
        <v>62.965800000000009</v>
      </c>
      <c r="CK67" s="48">
        <f ca="1">BY67-CH67</f>
        <v>-152.62980000000002</v>
      </c>
      <c r="CM67" s="39" t="s">
        <v>31</v>
      </c>
      <c r="CN67" s="8">
        <f>($H$2-CN61)*4+1</f>
        <v>5</v>
      </c>
      <c r="CO67" s="8" t="s">
        <v>11</v>
      </c>
      <c r="CP67" s="6">
        <f ca="1">INDEX(CQ$7:CQ$30,CN67,1)</f>
        <v>-33.661999999999999</v>
      </c>
      <c r="CQ67" s="6">
        <f ca="1">INDEX(CR$7:CR$30,CN67,1)</f>
        <v>-20.885000000000002</v>
      </c>
      <c r="CR67" s="6">
        <f ca="1">INDEX(CS$7:CS$30,CN67,1)</f>
        <v>70.992000000000004</v>
      </c>
      <c r="CS67" s="6">
        <f ca="1">INDEX(CT$7:CT$30,CN67,1)</f>
        <v>38.869999999999997</v>
      </c>
      <c r="CT67" s="6">
        <f ca="1">INDEX(CU$7:CU$30,CN67,1)</f>
        <v>4.6870000000000003</v>
      </c>
      <c r="CU67" s="6">
        <f ca="1">INDEX(CV$7:CV$30,CN67,1)</f>
        <v>6.8949999999999996</v>
      </c>
      <c r="CV67" s="24">
        <f ca="1">(ABS(CR67)+ABS(CT67))*SIGN(CR67)</f>
        <v>75.679000000000002</v>
      </c>
      <c r="CW67" s="24">
        <f ca="1">(ABS(CS67)+ABS(CU67))*SIGN(CS67)</f>
        <v>45.765000000000001</v>
      </c>
      <c r="CX67" s="24">
        <f ca="1">(ABS(CV67)+0.3*ABS(CW67))*SIGN(CV67)</f>
        <v>89.408500000000004</v>
      </c>
      <c r="CY67" s="24">
        <f t="shared" ref="CY67:CY70" ca="1" si="162">(ABS(CW67)+0.3*ABS(CV67))*SIGN(CW67)</f>
        <v>68.468699999999998</v>
      </c>
      <c r="CZ67" s="24">
        <f ca="1">IF($C$2&lt;=$C$3,CX67,CY67)</f>
        <v>89.408500000000004</v>
      </c>
      <c r="DA67" s="48">
        <f ca="1">CP67</f>
        <v>-33.661999999999999</v>
      </c>
      <c r="DB67" s="48">
        <f ca="1">CQ67+CZ67</f>
        <v>68.523499999999999</v>
      </c>
      <c r="DC67" s="48">
        <f ca="1">CQ67-CZ67</f>
        <v>-110.29350000000001</v>
      </c>
      <c r="DE67" s="39" t="s">
        <v>31</v>
      </c>
      <c r="DF67" s="8">
        <f>($H$2-DF61)*4+1</f>
        <v>5</v>
      </c>
      <c r="DG67" s="8" t="s">
        <v>11</v>
      </c>
      <c r="DH67" s="6">
        <f ca="1">INDEX(DI$7:DI$30,DF67,1)</f>
        <v>-33.661999999999999</v>
      </c>
      <c r="DI67" s="6">
        <f ca="1">INDEX(DJ$7:DJ$30,DF67,1)</f>
        <v>-20.885000000000002</v>
      </c>
      <c r="DJ67" s="6">
        <f ca="1">INDEX(DK$7:DK$30,DF67,1)</f>
        <v>70.992000000000004</v>
      </c>
      <c r="DK67" s="6">
        <f ca="1">INDEX(DL$7:DL$30,DF67,1)</f>
        <v>38.869999999999997</v>
      </c>
      <c r="DL67" s="6">
        <f ca="1">INDEX(DM$7:DM$30,DF67,1)</f>
        <v>4.6870000000000003</v>
      </c>
      <c r="DM67" s="6">
        <f ca="1">INDEX(DN$7:DN$30,DF67,1)</f>
        <v>6.8949999999999996</v>
      </c>
      <c r="DN67" s="24">
        <f ca="1">(ABS(DJ67)+ABS(DL67))*SIGN(DJ67)</f>
        <v>75.679000000000002</v>
      </c>
      <c r="DO67" s="24">
        <f ca="1">(ABS(DK67)+ABS(DM67))*SIGN(DK67)</f>
        <v>45.765000000000001</v>
      </c>
      <c r="DP67" s="24">
        <f ca="1">(ABS(DN67)+0.3*ABS(DO67))*SIGN(DN67)</f>
        <v>89.408500000000004</v>
      </c>
      <c r="DQ67" s="24">
        <f t="shared" ref="DQ67:DQ70" ca="1" si="163">(ABS(DO67)+0.3*ABS(DN67))*SIGN(DO67)</f>
        <v>68.468699999999998</v>
      </c>
      <c r="DR67" s="24">
        <f ca="1">IF($C$2&lt;=$C$3,DP67,DQ67)</f>
        <v>89.408500000000004</v>
      </c>
      <c r="DS67" s="48">
        <f ca="1">DH67</f>
        <v>-33.661999999999999</v>
      </c>
      <c r="DT67" s="48">
        <f ca="1">DI67+DR67</f>
        <v>68.523499999999999</v>
      </c>
      <c r="DU67" s="48">
        <f ca="1">DI67-DR67</f>
        <v>-110.29350000000001</v>
      </c>
    </row>
    <row r="68" spans="1:125">
      <c r="B68" s="8">
        <f>B67+1</f>
        <v>6</v>
      </c>
      <c r="C68" s="8" t="s">
        <v>10</v>
      </c>
      <c r="D68" s="6">
        <f ca="1">INDEX(E$7:E$30,B68,1)</f>
        <v>-58.671999999999997</v>
      </c>
      <c r="E68" s="6">
        <f ca="1">INDEX(F$7:F$30,B68,1)</f>
        <v>-36.203000000000003</v>
      </c>
      <c r="F68" s="6">
        <f ca="1">INDEX(G$7:G$30,B68,1)</f>
        <v>-78.301000000000002</v>
      </c>
      <c r="G68" s="6">
        <f ca="1">INDEX(H$7:H$30,B68,1)</f>
        <v>-42.838999999999999</v>
      </c>
      <c r="H68" s="6">
        <f ca="1">INDEX(I$7:I$30,B68,1)</f>
        <v>-5.1660000000000004</v>
      </c>
      <c r="I68" s="6">
        <f ca="1">INDEX(J$7:J$30,B68,1)</f>
        <v>-7.601</v>
      </c>
      <c r="J68" s="24">
        <f t="shared" ref="J68:J70" ca="1" si="164">(ABS(F68)+ABS(H68))*SIGN(F68)</f>
        <v>-83.466999999999999</v>
      </c>
      <c r="K68" s="24">
        <f t="shared" ref="K68:K70" ca="1" si="165">(ABS(G68)+ABS(I68))*SIGN(G68)</f>
        <v>-50.44</v>
      </c>
      <c r="L68" s="24">
        <f t="shared" ref="L68:L70" ca="1" si="166">(ABS(J68)+0.3*ABS(K68))*SIGN(J68)</f>
        <v>-98.59899999999999</v>
      </c>
      <c r="M68" s="24">
        <f t="shared" ca="1" si="157"/>
        <v>-75.480099999999993</v>
      </c>
      <c r="N68" s="24">
        <f ca="1">IF($C$2&lt;=$C$3,L68,M68)</f>
        <v>-98.59899999999999</v>
      </c>
      <c r="O68" s="48">
        <f t="shared" ref="O68:O70" ca="1" si="167">D68</f>
        <v>-58.671999999999997</v>
      </c>
      <c r="P68" s="48">
        <f t="shared" ref="P68:P70" ca="1" si="168">E68+N68</f>
        <v>-134.80199999999999</v>
      </c>
      <c r="Q68" s="48">
        <f t="shared" ref="Q68:Q70" ca="1" si="169">E68-N68</f>
        <v>62.395999999999987</v>
      </c>
      <c r="S68" s="38"/>
      <c r="T68" s="8">
        <f>T67+1</f>
        <v>6</v>
      </c>
      <c r="U68" s="8" t="s">
        <v>10</v>
      </c>
      <c r="V68" s="6">
        <f ca="1">INDEX(W$7:W$30,T68,1)</f>
        <v>-64.494</v>
      </c>
      <c r="W68" s="6">
        <f ca="1">INDEX(X$7:X$30,T68,1)</f>
        <v>-40.226999999999997</v>
      </c>
      <c r="X68" s="6">
        <f ca="1">INDEX(Y$7:Y$30,T68,1)</f>
        <v>-87.992000000000004</v>
      </c>
      <c r="Y68" s="6">
        <f ca="1">INDEX(Z$7:Z$30,T68,1)</f>
        <v>-48.055999999999997</v>
      </c>
      <c r="Z68" s="6">
        <f ca="1">INDEX(AA$7:AA$30,T68,1)</f>
        <v>-5.8</v>
      </c>
      <c r="AA68" s="6">
        <f ca="1">INDEX(AB$7:AB$30,T68,1)</f>
        <v>-8.5329999999999995</v>
      </c>
      <c r="AB68" s="24">
        <f t="shared" ref="AB68:AB70" ca="1" si="170">(ABS(X68)+ABS(Z68))*SIGN(X68)</f>
        <v>-93.792000000000002</v>
      </c>
      <c r="AC68" s="24">
        <f t="shared" ref="AC68:AC70" ca="1" si="171">(ABS(Y68)+ABS(AA68))*SIGN(Y68)</f>
        <v>-56.588999999999999</v>
      </c>
      <c r="AD68" s="24">
        <f t="shared" ref="AD68:AD70" ca="1" si="172">(ABS(AB68)+0.3*ABS(AC68))*SIGN(AB68)</f>
        <v>-110.7687</v>
      </c>
      <c r="AE68" s="24">
        <f t="shared" ca="1" si="158"/>
        <v>-84.726599999999991</v>
      </c>
      <c r="AF68" s="24">
        <f ca="1">IF($C$2&lt;=$C$3,AD68,AE68)</f>
        <v>-110.7687</v>
      </c>
      <c r="AG68" s="48">
        <f t="shared" ref="AG68:AG70" ca="1" si="173">V68</f>
        <v>-64.494</v>
      </c>
      <c r="AH68" s="48">
        <f t="shared" ref="AH68:AH70" ca="1" si="174">W68+AF68</f>
        <v>-150.9957</v>
      </c>
      <c r="AI68" s="48">
        <f t="shared" ref="AI68:AI70" ca="1" si="175">W68-AF68</f>
        <v>70.541699999999992</v>
      </c>
      <c r="AK68" s="38"/>
      <c r="AL68" s="8">
        <f>AL67+1</f>
        <v>6</v>
      </c>
      <c r="AM68" s="8" t="s">
        <v>10</v>
      </c>
      <c r="AN68" s="6">
        <f ca="1">INDEX(AO$7:AO$30,AL68,1)</f>
        <v>-42.228000000000002</v>
      </c>
      <c r="AO68" s="6">
        <f ca="1">INDEX(AP$7:AP$30,AL68,1)</f>
        <v>-26.974</v>
      </c>
      <c r="AP68" s="6">
        <f ca="1">INDEX(AQ$7:AQ$30,AL68,1)</f>
        <v>-48.482999999999997</v>
      </c>
      <c r="AQ68" s="6">
        <f ca="1">INDEX(AR$7:AR$30,AL68,1)</f>
        <v>-26.356999999999999</v>
      </c>
      <c r="AR68" s="6">
        <f ca="1">INDEX(AS$7:AS$30,AL68,1)</f>
        <v>-3.1859999999999999</v>
      </c>
      <c r="AS68" s="6">
        <f ca="1">INDEX(AT$7:AT$30,AL68,1)</f>
        <v>-4.6879999999999997</v>
      </c>
      <c r="AT68" s="24">
        <f t="shared" ref="AT68:AT70" ca="1" si="176">(ABS(AP68)+ABS(AR68))*SIGN(AP68)</f>
        <v>-51.668999999999997</v>
      </c>
      <c r="AU68" s="24">
        <f t="shared" ref="AU68:AU70" ca="1" si="177">(ABS(AQ68)+ABS(AS68))*SIGN(AQ68)</f>
        <v>-31.044999999999998</v>
      </c>
      <c r="AV68" s="24">
        <f t="shared" ref="AV68:AV70" ca="1" si="178">(ABS(AT68)+0.3*ABS(AU68))*SIGN(AT68)</f>
        <v>-60.982499999999995</v>
      </c>
      <c r="AW68" s="24">
        <f t="shared" ca="1" si="159"/>
        <v>-46.545699999999997</v>
      </c>
      <c r="AX68" s="24">
        <f ca="1">IF($C$2&lt;=$C$3,AV68,AW68)</f>
        <v>-60.982499999999995</v>
      </c>
      <c r="AY68" s="48">
        <f t="shared" ref="AY68:AY70" ca="1" si="179">AN68</f>
        <v>-42.228000000000002</v>
      </c>
      <c r="AZ68" s="48">
        <f t="shared" ref="AZ68:AZ70" ca="1" si="180">AO68+AX68</f>
        <v>-87.956499999999991</v>
      </c>
      <c r="BA68" s="48">
        <f t="shared" ref="BA68:BA70" ca="1" si="181">AO68-AX68</f>
        <v>34.008499999999998</v>
      </c>
      <c r="BC68" s="38"/>
      <c r="BD68" s="8">
        <f>BD67+1</f>
        <v>6</v>
      </c>
      <c r="BE68" s="8" t="s">
        <v>10</v>
      </c>
      <c r="BF68" s="6">
        <f ca="1">INDEX(BG$7:BG$30,BD68,1)</f>
        <v>-39.244999999999997</v>
      </c>
      <c r="BG68" s="6">
        <f ca="1">INDEX(BH$7:BH$30,BD68,1)</f>
        <v>-24.741</v>
      </c>
      <c r="BH68" s="6">
        <f ca="1">INDEX(BI$7:BI$30,BD68,1)</f>
        <v>-81.644000000000005</v>
      </c>
      <c r="BI68" s="6">
        <f ca="1">INDEX(BJ$7:BJ$30,BD68,1)</f>
        <v>-44.473999999999997</v>
      </c>
      <c r="BJ68" s="6">
        <f ca="1">INDEX(BK$7:BK$30,BD68,1)</f>
        <v>-5.3730000000000002</v>
      </c>
      <c r="BK68" s="6">
        <f ca="1">INDEX(BL$7:BL$30,BD68,1)</f>
        <v>-7.9050000000000002</v>
      </c>
      <c r="BL68" s="24">
        <f t="shared" ref="BL68:BL70" ca="1" si="182">(ABS(BH68)+ABS(BJ68))*SIGN(BH68)</f>
        <v>-87.01700000000001</v>
      </c>
      <c r="BM68" s="24">
        <f t="shared" ref="BM68:BM70" ca="1" si="183">(ABS(BI68)+ABS(BK68))*SIGN(BI68)</f>
        <v>-52.378999999999998</v>
      </c>
      <c r="BN68" s="24">
        <f t="shared" ref="BN68:BN70" ca="1" si="184">(ABS(BL68)+0.3*ABS(BM68))*SIGN(BL68)</f>
        <v>-102.73070000000001</v>
      </c>
      <c r="BO68" s="24">
        <f t="shared" ca="1" si="160"/>
        <v>-78.484099999999998</v>
      </c>
      <c r="BP68" s="24">
        <f ca="1">IF($C$2&lt;=$C$3,BN68,BO68)</f>
        <v>-102.73070000000001</v>
      </c>
      <c r="BQ68" s="48">
        <f t="shared" ref="BQ68:BQ70" ca="1" si="185">BF68</f>
        <v>-39.244999999999997</v>
      </c>
      <c r="BR68" s="48">
        <f t="shared" ref="BR68:BR70" ca="1" si="186">BG68+BP68</f>
        <v>-127.47170000000001</v>
      </c>
      <c r="BS68" s="48">
        <f t="shared" ref="BS68:BS70" ca="1" si="187">BG68-BP68</f>
        <v>77.989700000000013</v>
      </c>
      <c r="BU68" s="38"/>
      <c r="BV68" s="8">
        <f>BV67+1</f>
        <v>6</v>
      </c>
      <c r="BW68" s="8" t="s">
        <v>10</v>
      </c>
      <c r="BX68" s="6">
        <f ca="1">INDEX(BY$7:BY$30,BV68,1)</f>
        <v>-73.676000000000002</v>
      </c>
      <c r="BY68" s="6">
        <f ca="1">INDEX(BZ$7:BZ$30,BV68,1)</f>
        <v>-45.747</v>
      </c>
      <c r="BZ68" s="6">
        <f ca="1">INDEX(CA$7:CA$30,BV68,1)</f>
        <v>-86.43</v>
      </c>
      <c r="CA68" s="6">
        <f ca="1">INDEX(CB$7:CB$30,BV68,1)</f>
        <v>-47.125999999999998</v>
      </c>
      <c r="CB68" s="6">
        <f ca="1">INDEX(CC$7:CC$30,BV68,1)</f>
        <v>-5.6909999999999998</v>
      </c>
      <c r="CC68" s="6">
        <f ca="1">INDEX(CD$7:CD$30,BV68,1)</f>
        <v>-8.3729999999999993</v>
      </c>
      <c r="CD68" s="24">
        <f t="shared" ref="CD68:CD70" ca="1" si="188">(ABS(BZ68)+ABS(CB68))*SIGN(BZ68)</f>
        <v>-92.121000000000009</v>
      </c>
      <c r="CE68" s="24">
        <f t="shared" ref="CE68:CE70" ca="1" si="189">(ABS(CA68)+ABS(CC68))*SIGN(CA68)</f>
        <v>-55.498999999999995</v>
      </c>
      <c r="CF68" s="24">
        <f t="shared" ref="CF68:CF70" ca="1" si="190">(ABS(CD68)+0.3*ABS(CE68))*SIGN(CD68)</f>
        <v>-108.77070000000001</v>
      </c>
      <c r="CG68" s="24">
        <f t="shared" ca="1" si="161"/>
        <v>-83.135300000000001</v>
      </c>
      <c r="CH68" s="24">
        <f ca="1">IF($C$2&lt;=$C$3,CF68,CG68)</f>
        <v>-108.77070000000001</v>
      </c>
      <c r="CI68" s="48">
        <f t="shared" ref="CI68:CI70" ca="1" si="191">BX68</f>
        <v>-73.676000000000002</v>
      </c>
      <c r="CJ68" s="48">
        <f t="shared" ref="CJ68:CJ70" ca="1" si="192">BY68+CH68</f>
        <v>-154.51769999999999</v>
      </c>
      <c r="CK68" s="48">
        <f t="shared" ref="CK68:CK70" ca="1" si="193">BY68-CH68</f>
        <v>63.023700000000005</v>
      </c>
      <c r="CM68" s="38"/>
      <c r="CN68" s="8">
        <f>CN67+1</f>
        <v>6</v>
      </c>
      <c r="CO68" s="8" t="s">
        <v>10</v>
      </c>
      <c r="CP68" s="6">
        <f ca="1">INDEX(CQ$7:CQ$30,CN68,1)</f>
        <v>-54.213999999999999</v>
      </c>
      <c r="CQ68" s="6">
        <f ca="1">INDEX(CR$7:CR$30,CN68,1)</f>
        <v>-33.737000000000002</v>
      </c>
      <c r="CR68" s="6">
        <f ca="1">INDEX(CS$7:CS$30,CN68,1)</f>
        <v>-57.197000000000003</v>
      </c>
      <c r="CS68" s="6">
        <f ca="1">INDEX(CT$7:CT$30,CN68,1)</f>
        <v>-31.28</v>
      </c>
      <c r="CT68" s="6">
        <f ca="1">INDEX(CU$7:CU$30,CN68,1)</f>
        <v>-3.774</v>
      </c>
      <c r="CU68" s="6">
        <f ca="1">INDEX(CV$7:CV$30,CN68,1)</f>
        <v>-5.5519999999999996</v>
      </c>
      <c r="CV68" s="24">
        <f t="shared" ref="CV68:CV70" ca="1" si="194">(ABS(CR68)+ABS(CT68))*SIGN(CR68)</f>
        <v>-60.971000000000004</v>
      </c>
      <c r="CW68" s="24">
        <f t="shared" ref="CW68:CW70" ca="1" si="195">(ABS(CS68)+ABS(CU68))*SIGN(CS68)</f>
        <v>-36.832000000000001</v>
      </c>
      <c r="CX68" s="24">
        <f t="shared" ref="CX68:CX70" ca="1" si="196">(ABS(CV68)+0.3*ABS(CW68))*SIGN(CV68)</f>
        <v>-72.020600000000002</v>
      </c>
      <c r="CY68" s="24">
        <f t="shared" ca="1" si="162"/>
        <v>-55.1233</v>
      </c>
      <c r="CZ68" s="24">
        <f ca="1">IF($C$2&lt;=$C$3,CX68,CY68)</f>
        <v>-72.020600000000002</v>
      </c>
      <c r="DA68" s="48">
        <f t="shared" ref="DA68:DA70" ca="1" si="197">CP68</f>
        <v>-54.213999999999999</v>
      </c>
      <c r="DB68" s="48">
        <f t="shared" ref="DB68:DB70" ca="1" si="198">CQ68+CZ68</f>
        <v>-105.7576</v>
      </c>
      <c r="DC68" s="48">
        <f t="shared" ref="DC68:DC70" ca="1" si="199">CQ68-CZ68</f>
        <v>38.2836</v>
      </c>
      <c r="DE68" s="38"/>
      <c r="DF68" s="8">
        <f>DF67+1</f>
        <v>6</v>
      </c>
      <c r="DG68" s="8" t="s">
        <v>10</v>
      </c>
      <c r="DH68" s="6">
        <f ca="1">INDEX(DI$7:DI$30,DF68,1)</f>
        <v>-54.213999999999999</v>
      </c>
      <c r="DI68" s="6">
        <f ca="1">INDEX(DJ$7:DJ$30,DF68,1)</f>
        <v>-33.737000000000002</v>
      </c>
      <c r="DJ68" s="6">
        <f ca="1">INDEX(DK$7:DK$30,DF68,1)</f>
        <v>-57.197000000000003</v>
      </c>
      <c r="DK68" s="6">
        <f ca="1">INDEX(DL$7:DL$30,DF68,1)</f>
        <v>-31.28</v>
      </c>
      <c r="DL68" s="6">
        <f ca="1">INDEX(DM$7:DM$30,DF68,1)</f>
        <v>-3.774</v>
      </c>
      <c r="DM68" s="6">
        <f ca="1">INDEX(DN$7:DN$30,DF68,1)</f>
        <v>-5.5519999999999996</v>
      </c>
      <c r="DN68" s="24">
        <f t="shared" ref="DN68:DN70" ca="1" si="200">(ABS(DJ68)+ABS(DL68))*SIGN(DJ68)</f>
        <v>-60.971000000000004</v>
      </c>
      <c r="DO68" s="24">
        <f t="shared" ref="DO68:DO70" ca="1" si="201">(ABS(DK68)+ABS(DM68))*SIGN(DK68)</f>
        <v>-36.832000000000001</v>
      </c>
      <c r="DP68" s="24">
        <f t="shared" ref="DP68:DP70" ca="1" si="202">(ABS(DN68)+0.3*ABS(DO68))*SIGN(DN68)</f>
        <v>-72.020600000000002</v>
      </c>
      <c r="DQ68" s="24">
        <f t="shared" ca="1" si="163"/>
        <v>-55.1233</v>
      </c>
      <c r="DR68" s="24">
        <f ca="1">IF($C$2&lt;=$C$3,DP68,DQ68)</f>
        <v>-72.020600000000002</v>
      </c>
      <c r="DS68" s="48">
        <f t="shared" ref="DS68:DS70" ca="1" si="203">DH68</f>
        <v>-54.213999999999999</v>
      </c>
      <c r="DT68" s="48">
        <f t="shared" ref="DT68:DT70" ca="1" si="204">DI68+DR68</f>
        <v>-105.7576</v>
      </c>
      <c r="DU68" s="48">
        <f t="shared" ref="DU68:DU70" ca="1" si="205">DI68-DR68</f>
        <v>38.2836</v>
      </c>
    </row>
    <row r="69" spans="1:125">
      <c r="B69" s="8">
        <f t="shared" ref="B69:B70" si="206">B68+1</f>
        <v>7</v>
      </c>
      <c r="C69" s="8" t="s">
        <v>9</v>
      </c>
      <c r="D69" s="6">
        <f ca="1">INDEX(E$7:E$30,B69,1)</f>
        <v>106.417</v>
      </c>
      <c r="E69" s="6">
        <f ca="1">INDEX(F$7:F$30,B69,1)</f>
        <v>66.593999999999994</v>
      </c>
      <c r="F69" s="6">
        <f ca="1">INDEX(G$7:G$30,B69,1)</f>
        <v>-37.835000000000001</v>
      </c>
      <c r="G69" s="6">
        <f ca="1">INDEX(H$7:H$30,B69,1)</f>
        <v>-20.701000000000001</v>
      </c>
      <c r="H69" s="6">
        <f ca="1">INDEX(I$7:I$30,B69,1)</f>
        <v>-2.496</v>
      </c>
      <c r="I69" s="6">
        <f ca="1">INDEX(J$7:J$30,B69,1)</f>
        <v>-3.673</v>
      </c>
      <c r="J69" s="24">
        <f t="shared" ca="1" si="164"/>
        <v>-40.331000000000003</v>
      </c>
      <c r="K69" s="24">
        <f t="shared" ca="1" si="165"/>
        <v>-24.374000000000002</v>
      </c>
      <c r="L69" s="24">
        <f t="shared" ca="1" si="166"/>
        <v>-47.643200000000007</v>
      </c>
      <c r="M69" s="24">
        <f t="shared" ca="1" si="157"/>
        <v>-36.473300000000002</v>
      </c>
      <c r="N69" s="24">
        <f ca="1">IF($C$2&lt;=$C$3,L69,M69)</f>
        <v>-47.643200000000007</v>
      </c>
      <c r="O69" s="24">
        <f t="shared" ca="1" si="167"/>
        <v>106.417</v>
      </c>
      <c r="P69" s="24">
        <f t="shared" ca="1" si="168"/>
        <v>18.950799999999987</v>
      </c>
      <c r="Q69" s="24">
        <f t="shared" ca="1" si="169"/>
        <v>114.2372</v>
      </c>
      <c r="S69" s="38"/>
      <c r="T69" s="8">
        <f t="shared" ref="T69:T70" si="207">T68+1</f>
        <v>7</v>
      </c>
      <c r="U69" s="8" t="s">
        <v>9</v>
      </c>
      <c r="V69" s="6">
        <f ca="1">INDEX(W$7:W$30,T69,1)</f>
        <v>85.162000000000006</v>
      </c>
      <c r="W69" s="6">
        <f ca="1">INDEX(X$7:X$30,T69,1)</f>
        <v>53.121000000000002</v>
      </c>
      <c r="X69" s="6">
        <f ca="1">INDEX(Y$7:Y$30,T69,1)</f>
        <v>-46.436</v>
      </c>
      <c r="Y69" s="6">
        <f ca="1">INDEX(Z$7:Z$30,T69,1)</f>
        <v>-25.355</v>
      </c>
      <c r="Z69" s="6">
        <f ca="1">INDEX(AA$7:AA$30,T69,1)</f>
        <v>-3.0609999999999999</v>
      </c>
      <c r="AA69" s="6">
        <f ca="1">INDEX(AB$7:AB$30,T69,1)</f>
        <v>-4.5030000000000001</v>
      </c>
      <c r="AB69" s="24">
        <f t="shared" ca="1" si="170"/>
        <v>-49.497</v>
      </c>
      <c r="AC69" s="24">
        <f t="shared" ca="1" si="171"/>
        <v>-29.858000000000001</v>
      </c>
      <c r="AD69" s="24">
        <f t="shared" ca="1" si="172"/>
        <v>-58.4544</v>
      </c>
      <c r="AE69" s="24">
        <f t="shared" ca="1" si="158"/>
        <v>-44.707099999999997</v>
      </c>
      <c r="AF69" s="24">
        <f ca="1">IF($C$2&lt;=$C$3,AD69,AE69)</f>
        <v>-58.4544</v>
      </c>
      <c r="AG69" s="24">
        <f t="shared" ca="1" si="173"/>
        <v>85.162000000000006</v>
      </c>
      <c r="AH69" s="24">
        <f t="shared" ca="1" si="174"/>
        <v>-5.3333999999999975</v>
      </c>
      <c r="AI69" s="24">
        <f t="shared" ca="1" si="175"/>
        <v>111.5754</v>
      </c>
      <c r="AK69" s="38"/>
      <c r="AL69" s="8">
        <f t="shared" ref="AL69:AL70" si="208">AL68+1</f>
        <v>7</v>
      </c>
      <c r="AM69" s="8" t="s">
        <v>9</v>
      </c>
      <c r="AN69" s="6">
        <f ca="1">INDEX(AO$7:AO$30,AL69,1)</f>
        <v>59.491999999999997</v>
      </c>
      <c r="AO69" s="6">
        <f ca="1">INDEX(AP$7:AP$30,AL69,1)</f>
        <v>38.332000000000001</v>
      </c>
      <c r="AP69" s="6">
        <f ca="1">INDEX(AQ$7:AQ$30,AL69,1)</f>
        <v>-41.264000000000003</v>
      </c>
      <c r="AQ69" s="6">
        <f ca="1">INDEX(AR$7:AR$30,AL69,1)</f>
        <v>-22.449000000000002</v>
      </c>
      <c r="AR69" s="6">
        <f ca="1">INDEX(AS$7:AS$30,AL69,1)</f>
        <v>-2.7130000000000001</v>
      </c>
      <c r="AS69" s="6">
        <f ca="1">INDEX(AT$7:AT$30,AL69,1)</f>
        <v>-3.992</v>
      </c>
      <c r="AT69" s="24">
        <f t="shared" ca="1" si="176"/>
        <v>-43.977000000000004</v>
      </c>
      <c r="AU69" s="24">
        <f t="shared" ca="1" si="177"/>
        <v>-26.441000000000003</v>
      </c>
      <c r="AV69" s="24">
        <f t="shared" ca="1" si="178"/>
        <v>-51.909300000000002</v>
      </c>
      <c r="AW69" s="24">
        <f t="shared" ca="1" si="159"/>
        <v>-39.634100000000004</v>
      </c>
      <c r="AX69" s="24">
        <f ca="1">IF($C$2&lt;=$C$3,AV69,AW69)</f>
        <v>-51.909300000000002</v>
      </c>
      <c r="AY69" s="24">
        <f t="shared" ca="1" si="179"/>
        <v>59.491999999999997</v>
      </c>
      <c r="AZ69" s="24">
        <f t="shared" ca="1" si="180"/>
        <v>-13.577300000000001</v>
      </c>
      <c r="BA69" s="24">
        <f t="shared" ca="1" si="181"/>
        <v>90.241299999999995</v>
      </c>
      <c r="BC69" s="38"/>
      <c r="BD69" s="8">
        <f t="shared" ref="BD69:BD70" si="209">BD68+1</f>
        <v>7</v>
      </c>
      <c r="BE69" s="8" t="s">
        <v>9</v>
      </c>
      <c r="BF69" s="6">
        <f ca="1">INDEX(BG$7:BG$30,BD69,1)</f>
        <v>85.162999999999997</v>
      </c>
      <c r="BG69" s="6">
        <f ca="1">INDEX(BH$7:BH$30,BD69,1)</f>
        <v>52.835999999999999</v>
      </c>
      <c r="BH69" s="6">
        <f ca="1">INDEX(BI$7:BI$30,BD69,1)</f>
        <v>-39.927999999999997</v>
      </c>
      <c r="BI69" s="6">
        <f ca="1">INDEX(BJ$7:BJ$30,BD69,1)</f>
        <v>-21.745000000000001</v>
      </c>
      <c r="BJ69" s="6">
        <f ca="1">INDEX(BK$7:BK$30,BD69,1)</f>
        <v>-2.6269999999999998</v>
      </c>
      <c r="BK69" s="6">
        <f ca="1">INDEX(BL$7:BL$30,BD69,1)</f>
        <v>-3.8650000000000002</v>
      </c>
      <c r="BL69" s="24">
        <f t="shared" ca="1" si="182"/>
        <v>-42.555</v>
      </c>
      <c r="BM69" s="24">
        <f t="shared" ca="1" si="183"/>
        <v>-25.61</v>
      </c>
      <c r="BN69" s="24">
        <f t="shared" ca="1" si="184"/>
        <v>-50.238</v>
      </c>
      <c r="BO69" s="24">
        <f t="shared" ca="1" si="160"/>
        <v>-38.3765</v>
      </c>
      <c r="BP69" s="24">
        <f ca="1">IF($C$2&lt;=$C$3,BN69,BO69)</f>
        <v>-50.238</v>
      </c>
      <c r="BQ69" s="24">
        <f t="shared" ca="1" si="185"/>
        <v>85.162999999999997</v>
      </c>
      <c r="BR69" s="24">
        <f t="shared" ca="1" si="186"/>
        <v>2.597999999999999</v>
      </c>
      <c r="BS69" s="24">
        <f t="shared" ca="1" si="187"/>
        <v>103.074</v>
      </c>
      <c r="BU69" s="38"/>
      <c r="BV69" s="8">
        <f t="shared" ref="BV69:BV70" si="210">BV68+1</f>
        <v>7</v>
      </c>
      <c r="BW69" s="8" t="s">
        <v>9</v>
      </c>
      <c r="BX69" s="6">
        <f ca="1">INDEX(BY$7:BY$30,BV69,1)</f>
        <v>107.664</v>
      </c>
      <c r="BY69" s="6">
        <f ca="1">INDEX(BZ$7:BZ$30,BV69,1)</f>
        <v>66.960999999999999</v>
      </c>
      <c r="BZ69" s="6">
        <f ca="1">INDEX(CA$7:CA$30,BV69,1)</f>
        <v>-40.972000000000001</v>
      </c>
      <c r="CA69" s="6">
        <f ca="1">INDEX(CB$7:CB$30,BV69,1)</f>
        <v>-22.344000000000001</v>
      </c>
      <c r="CB69" s="6">
        <f ca="1">INDEX(CC$7:CC$30,BV69,1)</f>
        <v>-2.698</v>
      </c>
      <c r="CC69" s="6">
        <f ca="1">INDEX(CD$7:CD$30,BV69,1)</f>
        <v>-3.97</v>
      </c>
      <c r="CD69" s="24">
        <f t="shared" ca="1" si="188"/>
        <v>-43.67</v>
      </c>
      <c r="CE69" s="24">
        <f t="shared" ca="1" si="189"/>
        <v>-26.314</v>
      </c>
      <c r="CF69" s="24">
        <f t="shared" ca="1" si="190"/>
        <v>-51.5642</v>
      </c>
      <c r="CG69" s="24">
        <f t="shared" ca="1" si="161"/>
        <v>-39.414999999999999</v>
      </c>
      <c r="CH69" s="24">
        <f ca="1">IF($C$2&lt;=$C$3,CF69,CG69)</f>
        <v>-51.5642</v>
      </c>
      <c r="CI69" s="24">
        <f t="shared" ca="1" si="191"/>
        <v>107.664</v>
      </c>
      <c r="CJ69" s="24">
        <f t="shared" ca="1" si="192"/>
        <v>15.396799999999999</v>
      </c>
      <c r="CK69" s="24">
        <f t="shared" ca="1" si="193"/>
        <v>118.5252</v>
      </c>
      <c r="CM69" s="38"/>
      <c r="CN69" s="8">
        <f t="shared" ref="CN69:CN70" si="211">CN68+1</f>
        <v>7</v>
      </c>
      <c r="CO69" s="8" t="s">
        <v>9</v>
      </c>
      <c r="CP69" s="6">
        <f ca="1">INDEX(CQ$7:CQ$30,CN69,1)</f>
        <v>86.918999999999997</v>
      </c>
      <c r="CQ69" s="6">
        <f ca="1">INDEX(CR$7:CR$30,CN69,1)</f>
        <v>54.012</v>
      </c>
      <c r="CR69" s="6">
        <f ca="1">INDEX(CS$7:CS$30,CN69,1)</f>
        <v>-35.607999999999997</v>
      </c>
      <c r="CS69" s="6">
        <f ca="1">INDEX(CT$7:CT$30,CN69,1)</f>
        <v>-19.486000000000001</v>
      </c>
      <c r="CT69" s="6">
        <f ca="1">INDEX(CU$7:CU$30,CN69,1)</f>
        <v>-2.35</v>
      </c>
      <c r="CU69" s="6">
        <f ca="1">INDEX(CV$7:CV$30,CN69,1)</f>
        <v>-3.4580000000000002</v>
      </c>
      <c r="CV69" s="24">
        <f t="shared" ca="1" si="194"/>
        <v>-37.957999999999998</v>
      </c>
      <c r="CW69" s="24">
        <f t="shared" ca="1" si="195"/>
        <v>-22.944000000000003</v>
      </c>
      <c r="CX69" s="24">
        <f t="shared" ca="1" si="196"/>
        <v>-44.841200000000001</v>
      </c>
      <c r="CY69" s="24">
        <f t="shared" ca="1" si="162"/>
        <v>-34.331400000000002</v>
      </c>
      <c r="CZ69" s="24">
        <f ca="1">IF($C$2&lt;=$C$3,CX69,CY69)</f>
        <v>-44.841200000000001</v>
      </c>
      <c r="DA69" s="24">
        <f t="shared" ca="1" si="197"/>
        <v>86.918999999999997</v>
      </c>
      <c r="DB69" s="24">
        <f t="shared" ca="1" si="198"/>
        <v>9.1707999999999998</v>
      </c>
      <c r="DC69" s="24">
        <f t="shared" ca="1" si="199"/>
        <v>98.853200000000001</v>
      </c>
      <c r="DE69" s="38"/>
      <c r="DF69" s="8">
        <f t="shared" ref="DF69:DF70" si="212">DF68+1</f>
        <v>7</v>
      </c>
      <c r="DG69" s="8" t="s">
        <v>9</v>
      </c>
      <c r="DH69" s="6">
        <f ca="1">INDEX(DI$7:DI$30,DF69,1)</f>
        <v>86.918999999999997</v>
      </c>
      <c r="DI69" s="6">
        <f ca="1">INDEX(DJ$7:DJ$30,DF69,1)</f>
        <v>54.012</v>
      </c>
      <c r="DJ69" s="6">
        <f ca="1">INDEX(DK$7:DK$30,DF69,1)</f>
        <v>-35.607999999999997</v>
      </c>
      <c r="DK69" s="6">
        <f ca="1">INDEX(DL$7:DL$30,DF69,1)</f>
        <v>-19.486000000000001</v>
      </c>
      <c r="DL69" s="6">
        <f ca="1">INDEX(DM$7:DM$30,DF69,1)</f>
        <v>-2.35</v>
      </c>
      <c r="DM69" s="6">
        <f ca="1">INDEX(DN$7:DN$30,DF69,1)</f>
        <v>-3.4580000000000002</v>
      </c>
      <c r="DN69" s="24">
        <f t="shared" ca="1" si="200"/>
        <v>-37.957999999999998</v>
      </c>
      <c r="DO69" s="24">
        <f t="shared" ca="1" si="201"/>
        <v>-22.944000000000003</v>
      </c>
      <c r="DP69" s="24">
        <f t="shared" ca="1" si="202"/>
        <v>-44.841200000000001</v>
      </c>
      <c r="DQ69" s="24">
        <f t="shared" ca="1" si="163"/>
        <v>-34.331400000000002</v>
      </c>
      <c r="DR69" s="24">
        <f ca="1">IF($C$2&lt;=$C$3,DP69,DQ69)</f>
        <v>-44.841200000000001</v>
      </c>
      <c r="DS69" s="24">
        <f t="shared" ca="1" si="203"/>
        <v>86.918999999999997</v>
      </c>
      <c r="DT69" s="24">
        <f t="shared" ca="1" si="204"/>
        <v>9.1707999999999998</v>
      </c>
      <c r="DU69" s="24">
        <f t="shared" ca="1" si="205"/>
        <v>98.853200000000001</v>
      </c>
    </row>
    <row r="70" spans="1:125">
      <c r="B70" s="8">
        <f t="shared" si="206"/>
        <v>8</v>
      </c>
      <c r="C70" s="8" t="s">
        <v>8</v>
      </c>
      <c r="D70" s="6">
        <f ca="1">INDEX(E$7:E$30,B70,1)</f>
        <v>-96.671999999999997</v>
      </c>
      <c r="E70" s="6">
        <f ca="1">INDEX(F$7:F$30,B70,1)</f>
        <v>-60.084000000000003</v>
      </c>
      <c r="F70" s="6">
        <f ca="1">INDEX(G$7:G$30,B70,1)</f>
        <v>-37.835000000000001</v>
      </c>
      <c r="G70" s="6">
        <f ca="1">INDEX(H$7:H$30,B70,1)</f>
        <v>-20.701000000000001</v>
      </c>
      <c r="H70" s="6">
        <f ca="1">INDEX(I$7:I$30,B70,1)</f>
        <v>-2.496</v>
      </c>
      <c r="I70" s="6">
        <f ca="1">INDEX(J$7:J$30,B70,1)</f>
        <v>-3.673</v>
      </c>
      <c r="J70" s="24">
        <f t="shared" ca="1" si="164"/>
        <v>-40.331000000000003</v>
      </c>
      <c r="K70" s="24">
        <f t="shared" ca="1" si="165"/>
        <v>-24.374000000000002</v>
      </c>
      <c r="L70" s="24">
        <f t="shared" ca="1" si="166"/>
        <v>-47.643200000000007</v>
      </c>
      <c r="M70" s="24">
        <f t="shared" ca="1" si="157"/>
        <v>-36.473300000000002</v>
      </c>
      <c r="N70" s="24">
        <f ca="1">IF($C$2&lt;=$C$3,L70,M70)</f>
        <v>-47.643200000000007</v>
      </c>
      <c r="O70" s="24">
        <f t="shared" ca="1" si="167"/>
        <v>-96.671999999999997</v>
      </c>
      <c r="P70" s="24">
        <f t="shared" ca="1" si="168"/>
        <v>-107.72720000000001</v>
      </c>
      <c r="Q70" s="24">
        <f t="shared" ca="1" si="169"/>
        <v>-12.440799999999996</v>
      </c>
      <c r="S70" s="38"/>
      <c r="T70" s="8">
        <f t="shared" si="207"/>
        <v>8</v>
      </c>
      <c r="U70" s="8" t="s">
        <v>8</v>
      </c>
      <c r="V70" s="6">
        <f ca="1">INDEX(W$7:W$30,T70,1)</f>
        <v>-94.311999999999998</v>
      </c>
      <c r="W70" s="6">
        <f ca="1">INDEX(X$7:X$30,T70,1)</f>
        <v>-58.826999999999998</v>
      </c>
      <c r="X70" s="6">
        <f ca="1">INDEX(Y$7:Y$30,T70,1)</f>
        <v>-46.436</v>
      </c>
      <c r="Y70" s="6">
        <f ca="1">INDEX(Z$7:Z$30,T70,1)</f>
        <v>-25.355</v>
      </c>
      <c r="Z70" s="6">
        <f ca="1">INDEX(AA$7:AA$30,T70,1)</f>
        <v>-3.0609999999999999</v>
      </c>
      <c r="AA70" s="6">
        <f ca="1">INDEX(AB$7:AB$30,T70,1)</f>
        <v>-4.5030000000000001</v>
      </c>
      <c r="AB70" s="24">
        <f t="shared" ca="1" si="170"/>
        <v>-49.497</v>
      </c>
      <c r="AC70" s="24">
        <f t="shared" ca="1" si="171"/>
        <v>-29.858000000000001</v>
      </c>
      <c r="AD70" s="24">
        <f t="shared" ca="1" si="172"/>
        <v>-58.4544</v>
      </c>
      <c r="AE70" s="24">
        <f t="shared" ca="1" si="158"/>
        <v>-44.707099999999997</v>
      </c>
      <c r="AF70" s="24">
        <f ca="1">IF($C$2&lt;=$C$3,AD70,AE70)</f>
        <v>-58.4544</v>
      </c>
      <c r="AG70" s="24">
        <f t="shared" ca="1" si="173"/>
        <v>-94.311999999999998</v>
      </c>
      <c r="AH70" s="24">
        <f t="shared" ca="1" si="174"/>
        <v>-117.28139999999999</v>
      </c>
      <c r="AI70" s="24">
        <f t="shared" ca="1" si="175"/>
        <v>-0.37259999999999849</v>
      </c>
      <c r="AK70" s="38"/>
      <c r="AL70" s="8">
        <f t="shared" si="208"/>
        <v>8</v>
      </c>
      <c r="AM70" s="8" t="s">
        <v>8</v>
      </c>
      <c r="AN70" s="6">
        <f ca="1">INDEX(AO$7:AO$30,AL70,1)</f>
        <v>-65.947999999999993</v>
      </c>
      <c r="AO70" s="6">
        <f ca="1">INDEX(AP$7:AP$30,AL70,1)</f>
        <v>-42.564</v>
      </c>
      <c r="AP70" s="6">
        <f ca="1">INDEX(AQ$7:AQ$30,AL70,1)</f>
        <v>-41.264000000000003</v>
      </c>
      <c r="AQ70" s="6">
        <f ca="1">INDEX(AR$7:AR$30,AL70,1)</f>
        <v>-22.449000000000002</v>
      </c>
      <c r="AR70" s="6">
        <f ca="1">INDEX(AS$7:AS$30,AL70,1)</f>
        <v>-2.7130000000000001</v>
      </c>
      <c r="AS70" s="6">
        <f ca="1">INDEX(AT$7:AT$30,AL70,1)</f>
        <v>-3.992</v>
      </c>
      <c r="AT70" s="24">
        <f t="shared" ca="1" si="176"/>
        <v>-43.977000000000004</v>
      </c>
      <c r="AU70" s="24">
        <f t="shared" ca="1" si="177"/>
        <v>-26.441000000000003</v>
      </c>
      <c r="AV70" s="24">
        <f t="shared" ca="1" si="178"/>
        <v>-51.909300000000002</v>
      </c>
      <c r="AW70" s="24">
        <f t="shared" ca="1" si="159"/>
        <v>-39.634100000000004</v>
      </c>
      <c r="AX70" s="24">
        <f ca="1">IF($C$2&lt;=$C$3,AV70,AW70)</f>
        <v>-51.909300000000002</v>
      </c>
      <c r="AY70" s="24">
        <f t="shared" ca="1" si="179"/>
        <v>-65.947999999999993</v>
      </c>
      <c r="AZ70" s="24">
        <f t="shared" ca="1" si="180"/>
        <v>-94.473299999999995</v>
      </c>
      <c r="BA70" s="24">
        <f t="shared" ca="1" si="181"/>
        <v>9.3453000000000017</v>
      </c>
      <c r="BC70" s="38"/>
      <c r="BD70" s="8">
        <f t="shared" si="209"/>
        <v>8</v>
      </c>
      <c r="BE70" s="8" t="s">
        <v>8</v>
      </c>
      <c r="BF70" s="6">
        <f ca="1">INDEX(BG$7:BG$30,BD70,1)</f>
        <v>-79.509</v>
      </c>
      <c r="BG70" s="6">
        <f ca="1">INDEX(BH$7:BH$30,BD70,1)</f>
        <v>-49.531999999999996</v>
      </c>
      <c r="BH70" s="6">
        <f ca="1">INDEX(BI$7:BI$30,BD70,1)</f>
        <v>-39.927999999999997</v>
      </c>
      <c r="BI70" s="6">
        <f ca="1">INDEX(BJ$7:BJ$30,BD70,1)</f>
        <v>-21.745000000000001</v>
      </c>
      <c r="BJ70" s="6">
        <f ca="1">INDEX(BK$7:BK$30,BD70,1)</f>
        <v>-2.6269999999999998</v>
      </c>
      <c r="BK70" s="6">
        <f ca="1">INDEX(BL$7:BL$30,BD70,1)</f>
        <v>-3.8650000000000002</v>
      </c>
      <c r="BL70" s="24">
        <f t="shared" ca="1" si="182"/>
        <v>-42.555</v>
      </c>
      <c r="BM70" s="24">
        <f t="shared" ca="1" si="183"/>
        <v>-25.61</v>
      </c>
      <c r="BN70" s="24">
        <f t="shared" ca="1" si="184"/>
        <v>-50.238</v>
      </c>
      <c r="BO70" s="24">
        <f t="shared" ca="1" si="160"/>
        <v>-38.3765</v>
      </c>
      <c r="BP70" s="24">
        <f ca="1">IF($C$2&lt;=$C$3,BN70,BO70)</f>
        <v>-50.238</v>
      </c>
      <c r="BQ70" s="24">
        <f t="shared" ca="1" si="185"/>
        <v>-79.509</v>
      </c>
      <c r="BR70" s="24">
        <f t="shared" ca="1" si="186"/>
        <v>-99.77</v>
      </c>
      <c r="BS70" s="24">
        <f t="shared" ca="1" si="187"/>
        <v>0.70600000000000307</v>
      </c>
      <c r="BU70" s="38"/>
      <c r="BV70" s="8">
        <f t="shared" si="210"/>
        <v>8</v>
      </c>
      <c r="BW70" s="8" t="s">
        <v>8</v>
      </c>
      <c r="BX70" s="6">
        <f ca="1">INDEX(BY$7:BY$30,BV70,1)</f>
        <v>-108.468</v>
      </c>
      <c r="BY70" s="6">
        <f ca="1">INDEX(BZ$7:BZ$30,BV70,1)</f>
        <v>-67.397000000000006</v>
      </c>
      <c r="BZ70" s="6">
        <f ca="1">INDEX(CA$7:CA$30,BV70,1)</f>
        <v>-40.972000000000001</v>
      </c>
      <c r="CA70" s="6">
        <f ca="1">INDEX(CB$7:CB$30,BV70,1)</f>
        <v>-22.344000000000001</v>
      </c>
      <c r="CB70" s="6">
        <f ca="1">INDEX(CC$7:CC$30,BV70,1)</f>
        <v>-2.698</v>
      </c>
      <c r="CC70" s="6">
        <f ca="1">INDEX(CD$7:CD$30,BV70,1)</f>
        <v>-3.97</v>
      </c>
      <c r="CD70" s="24">
        <f t="shared" ca="1" si="188"/>
        <v>-43.67</v>
      </c>
      <c r="CE70" s="24">
        <f t="shared" ca="1" si="189"/>
        <v>-26.314</v>
      </c>
      <c r="CF70" s="24">
        <f t="shared" ca="1" si="190"/>
        <v>-51.5642</v>
      </c>
      <c r="CG70" s="24">
        <f t="shared" ca="1" si="161"/>
        <v>-39.414999999999999</v>
      </c>
      <c r="CH70" s="24">
        <f ca="1">IF($C$2&lt;=$C$3,CF70,CG70)</f>
        <v>-51.5642</v>
      </c>
      <c r="CI70" s="24">
        <f t="shared" ca="1" si="191"/>
        <v>-108.468</v>
      </c>
      <c r="CJ70" s="24">
        <f t="shared" ca="1" si="192"/>
        <v>-118.96120000000001</v>
      </c>
      <c r="CK70" s="24">
        <f t="shared" ca="1" si="193"/>
        <v>-15.832800000000006</v>
      </c>
      <c r="CM70" s="38"/>
      <c r="CN70" s="8">
        <f t="shared" si="211"/>
        <v>8</v>
      </c>
      <c r="CO70" s="8" t="s">
        <v>8</v>
      </c>
      <c r="CP70" s="6">
        <f ca="1">INDEX(CQ$7:CQ$30,CN70,1)</f>
        <v>-98.337000000000003</v>
      </c>
      <c r="CQ70" s="6">
        <f ca="1">INDEX(CR$7:CR$30,CN70,1)</f>
        <v>-61.152000000000001</v>
      </c>
      <c r="CR70" s="6">
        <f ca="1">INDEX(CS$7:CS$30,CN70,1)</f>
        <v>-35.607999999999997</v>
      </c>
      <c r="CS70" s="6">
        <f ca="1">INDEX(CT$7:CT$30,CN70,1)</f>
        <v>-19.486000000000001</v>
      </c>
      <c r="CT70" s="6">
        <f ca="1">INDEX(CU$7:CU$30,CN70,1)</f>
        <v>-2.35</v>
      </c>
      <c r="CU70" s="6">
        <f ca="1">INDEX(CV$7:CV$30,CN70,1)</f>
        <v>-3.4580000000000002</v>
      </c>
      <c r="CV70" s="24">
        <f t="shared" ca="1" si="194"/>
        <v>-37.957999999999998</v>
      </c>
      <c r="CW70" s="24">
        <f t="shared" ca="1" si="195"/>
        <v>-22.944000000000003</v>
      </c>
      <c r="CX70" s="24">
        <f t="shared" ca="1" si="196"/>
        <v>-44.841200000000001</v>
      </c>
      <c r="CY70" s="24">
        <f t="shared" ca="1" si="162"/>
        <v>-34.331400000000002</v>
      </c>
      <c r="CZ70" s="24">
        <f ca="1">IF($C$2&lt;=$C$3,CX70,CY70)</f>
        <v>-44.841200000000001</v>
      </c>
      <c r="DA70" s="24">
        <f t="shared" ca="1" si="197"/>
        <v>-98.337000000000003</v>
      </c>
      <c r="DB70" s="24">
        <f t="shared" ca="1" si="198"/>
        <v>-105.9932</v>
      </c>
      <c r="DC70" s="24">
        <f t="shared" ca="1" si="199"/>
        <v>-16.3108</v>
      </c>
      <c r="DE70" s="38"/>
      <c r="DF70" s="8">
        <f t="shared" si="212"/>
        <v>8</v>
      </c>
      <c r="DG70" s="8" t="s">
        <v>8</v>
      </c>
      <c r="DH70" s="6">
        <f ca="1">INDEX(DI$7:DI$30,DF70,1)</f>
        <v>-98.337000000000003</v>
      </c>
      <c r="DI70" s="6">
        <f ca="1">INDEX(DJ$7:DJ$30,DF70,1)</f>
        <v>-61.152000000000001</v>
      </c>
      <c r="DJ70" s="6">
        <f ca="1">INDEX(DK$7:DK$30,DF70,1)</f>
        <v>-35.607999999999997</v>
      </c>
      <c r="DK70" s="6">
        <f ca="1">INDEX(DL$7:DL$30,DF70,1)</f>
        <v>-19.486000000000001</v>
      </c>
      <c r="DL70" s="6">
        <f ca="1">INDEX(DM$7:DM$30,DF70,1)</f>
        <v>-2.35</v>
      </c>
      <c r="DM70" s="6">
        <f ca="1">INDEX(DN$7:DN$30,DF70,1)</f>
        <v>-3.4580000000000002</v>
      </c>
      <c r="DN70" s="24">
        <f t="shared" ca="1" si="200"/>
        <v>-37.957999999999998</v>
      </c>
      <c r="DO70" s="24">
        <f t="shared" ca="1" si="201"/>
        <v>-22.944000000000003</v>
      </c>
      <c r="DP70" s="24">
        <f t="shared" ca="1" si="202"/>
        <v>-44.841200000000001</v>
      </c>
      <c r="DQ70" s="24">
        <f t="shared" ca="1" si="163"/>
        <v>-34.331400000000002</v>
      </c>
      <c r="DR70" s="24">
        <f ca="1">IF($C$2&lt;=$C$3,DP70,DQ70)</f>
        <v>-44.841200000000001</v>
      </c>
      <c r="DS70" s="24">
        <f t="shared" ca="1" si="203"/>
        <v>-98.337000000000003</v>
      </c>
      <c r="DT70" s="24">
        <f t="shared" ca="1" si="204"/>
        <v>-105.9932</v>
      </c>
      <c r="DU70" s="24">
        <f t="shared" ca="1" si="205"/>
        <v>-16.3108</v>
      </c>
    </row>
    <row r="71" spans="1:125">
      <c r="C71" s="8" t="s">
        <v>58</v>
      </c>
      <c r="D71" s="6"/>
      <c r="E71" s="6"/>
      <c r="F71" s="6"/>
      <c r="G71" s="6"/>
      <c r="H71" s="6"/>
      <c r="I71" s="6"/>
      <c r="J71" s="6"/>
      <c r="K71" s="6"/>
      <c r="O71" s="24">
        <f ca="1">MIN(P60,MAX(0,P60/2-(O67-O68)/P61/P60))</f>
        <v>2.253171515936363</v>
      </c>
      <c r="P71" s="24">
        <f ca="1">MIN(P60,MAX(0,P60/2-(P67-P68)/P62/P60))</f>
        <v>0.64327665419409841</v>
      </c>
      <c r="Q71" s="24">
        <f ca="1">MIN(P60,MAX(0,P60/2-(Q67-Q68)/P62/P60))</f>
        <v>3.8777088365777796</v>
      </c>
      <c r="S71" s="38"/>
      <c r="U71" s="8" t="s">
        <v>58</v>
      </c>
      <c r="V71" s="6"/>
      <c r="W71" s="6"/>
      <c r="X71" s="6"/>
      <c r="Y71" s="6"/>
      <c r="Z71" s="6"/>
      <c r="AA71" s="6"/>
      <c r="AB71" s="6"/>
      <c r="AC71" s="6"/>
      <c r="AG71" s="24">
        <f ca="1">MIN(AH60,MAX(0,AH60/2-(AG67-AG68)/AH61/AH60))</f>
        <v>1.8031336015244548</v>
      </c>
      <c r="AH71" s="24">
        <f ca="1">MIN(AH60,MAX(0,AH60/2-(AH67-AH68)/AH62/AH60))</f>
        <v>0</v>
      </c>
      <c r="AI71" s="24">
        <f ca="1">MIN(AH60,MAX(0,AH60/2-(AI67-AI68)/AH62/AH60))</f>
        <v>3.787376281845142</v>
      </c>
      <c r="AK71" s="38"/>
      <c r="AM71" s="8" t="s">
        <v>58</v>
      </c>
      <c r="AN71" s="6"/>
      <c r="AO71" s="6"/>
      <c r="AP71" s="6"/>
      <c r="AQ71" s="6"/>
      <c r="AR71" s="6"/>
      <c r="AS71" s="6"/>
      <c r="AT71" s="6"/>
      <c r="AU71" s="6"/>
      <c r="AY71" s="24">
        <f ca="1">MIN(AZ60,MAX(0,AZ60/2-(AY67-AY68)/AZ61/AZ60))</f>
        <v>1.5176498724489798</v>
      </c>
      <c r="AZ71" s="24">
        <f ca="1">MIN(AZ60,MAX(0,AZ60/2-(AZ67-AZ68)/AZ62/AZ60))</f>
        <v>0</v>
      </c>
      <c r="BA71" s="24">
        <f ca="1">MIN(AZ60,MAX(0,AZ60/2-(BA67-BA68)/AZ62/AZ60))</f>
        <v>3.2</v>
      </c>
      <c r="BC71" s="38"/>
      <c r="BE71" s="8" t="s">
        <v>58</v>
      </c>
      <c r="BF71" s="6"/>
      <c r="BG71" s="6"/>
      <c r="BH71" s="6"/>
      <c r="BI71" s="6"/>
      <c r="BJ71" s="6"/>
      <c r="BK71" s="6"/>
      <c r="BL71" s="6"/>
      <c r="BM71" s="6"/>
      <c r="BQ71" s="24">
        <f ca="1">MIN(BR60,MAX(0,BR60/2-(BQ67-BQ68)/BR61/BR60))</f>
        <v>1.6549334434512244</v>
      </c>
      <c r="BR71" s="24">
        <f ca="1">MIN(BR60,MAX(0,BR60/2-(BR67-BR68)/BR62/BR60))</f>
        <v>8.118650359487356E-2</v>
      </c>
      <c r="BS71" s="24">
        <f ca="1">MIN(BR60,MAX(0,BR60/2-(BS67-BS68)/BR62/BR60))</f>
        <v>3.2</v>
      </c>
      <c r="BU71" s="38"/>
      <c r="BW71" s="8" t="s">
        <v>58</v>
      </c>
      <c r="BX71" s="6"/>
      <c r="BY71" s="6"/>
      <c r="BZ71" s="6"/>
      <c r="CA71" s="6"/>
      <c r="CB71" s="6"/>
      <c r="CC71" s="6"/>
      <c r="CD71" s="6"/>
      <c r="CE71" s="6"/>
      <c r="CI71" s="24">
        <f ca="1">MIN(CJ60,MAX(0,CJ60/2-(CI67-CI68)/CJ61/CJ60))</f>
        <v>2.0921899579886367</v>
      </c>
      <c r="CJ71" s="24">
        <f ca="1">MIN(CJ60,MAX(0,CJ60/2-(CJ67-CJ68)/CJ62/CJ60))</f>
        <v>0.48131335685258803</v>
      </c>
      <c r="CK71" s="24">
        <f ca="1">MIN(CJ60,MAX(0,CJ60/2-(CK67-CK68)/CJ62/CJ60))</f>
        <v>3.7050663153664094</v>
      </c>
      <c r="CM71" s="38"/>
      <c r="CO71" s="8" t="s">
        <v>58</v>
      </c>
      <c r="CP71" s="6"/>
      <c r="CQ71" s="6"/>
      <c r="CR71" s="6"/>
      <c r="CS71" s="6"/>
      <c r="CT71" s="6"/>
      <c r="CU71" s="6"/>
      <c r="CV71" s="6"/>
      <c r="CW71" s="6"/>
      <c r="DA71" s="24">
        <f ca="1">MIN(DB60,MAX(0,DB60/2-(DA67-DA68)/DB61/DB60))</f>
        <v>1.6890616228354278</v>
      </c>
      <c r="DB71" s="24">
        <f ca="1">MIN(DB60,MAX(0,DB60/2-(DB67-DB68)/DB62/DB60))</f>
        <v>0.28667031363967932</v>
      </c>
      <c r="DC71" s="24">
        <f ca="1">MIN(DB60,MAX(0,DB60/2-(DC67-DC68)/DB62/DB60))</f>
        <v>3.0901349380014587</v>
      </c>
      <c r="DE71" s="38"/>
      <c r="DG71" s="8" t="s">
        <v>58</v>
      </c>
      <c r="DH71" s="6"/>
      <c r="DI71" s="6"/>
      <c r="DJ71" s="6"/>
      <c r="DK71" s="6"/>
      <c r="DL71" s="6"/>
      <c r="DM71" s="6"/>
      <c r="DN71" s="6"/>
      <c r="DO71" s="6"/>
      <c r="DS71" s="24">
        <f ca="1">MIN(DT60,MAX(0,DT60/2-(DS67-DS68)/DT61/DT60))</f>
        <v>1.6890616228354278</v>
      </c>
      <c r="DT71" s="24">
        <f ca="1">MIN(DT60,MAX(0,DT60/2-(DT67-DT68)/DT62/DT60))</f>
        <v>0.28667031363967932</v>
      </c>
      <c r="DU71" s="24">
        <f ca="1">MIN(DT60,MAX(0,DT60/2-(DU67-DU68)/DT62/DT60))</f>
        <v>3.0901349380014587</v>
      </c>
    </row>
    <row r="72" spans="1:125">
      <c r="C72" s="8" t="s">
        <v>66</v>
      </c>
      <c r="O72" s="24">
        <f ca="1">O67+(P61*P60/2-(O67-O68)/P60)*O71-P61*O71^2/2</f>
        <v>40.263204101559793</v>
      </c>
      <c r="P72" s="24">
        <f ca="1">P67+(P62*P60/2-(P67-P68)/P60)*P71-P62*P71^2/2</f>
        <v>62.16204549693289</v>
      </c>
      <c r="Q72" s="24">
        <f ca="1">Q67+(P62*P60/2-(Q67-Q68)/P60)*Q71-P62*Q71^2/2</f>
        <v>65.022798347357195</v>
      </c>
      <c r="S72" s="38"/>
      <c r="U72" s="8" t="s">
        <v>66</v>
      </c>
      <c r="AG72" s="24">
        <f ca="1">AG67+(AH61*AH60/2-(AG67-AG68)/AH60)*AG71-AH61*AG71^2/2</f>
        <v>29.670231886512795</v>
      </c>
      <c r="AH72" s="24">
        <f ca="1">AH67+(AH62*AH60/2-(AH67-AH68)/AH60)*AH71-AH62*AH71^2/2</f>
        <v>81.970299999999995</v>
      </c>
      <c r="AI72" s="24">
        <f ca="1">AI67+(AH62*AH60/2-(AI67-AI68)/AH60)*AI71-AH62*AI71^2/2</f>
        <v>70.544047347170647</v>
      </c>
      <c r="AK72" s="38"/>
      <c r="AM72" s="8" t="s">
        <v>66</v>
      </c>
      <c r="AY72" s="24">
        <f ca="1">AY67+(AZ61*AZ60/2-(AY67-AY68)/AZ60)*AY71-AZ61*AY71^2/2</f>
        <v>13.245918252750336</v>
      </c>
      <c r="AZ72" s="24">
        <f ca="1">AZ67+(AZ62*AZ60/2-(AZ67-AZ68)/AZ60)*AZ71-AZ62*AZ71^2/2</f>
        <v>84.927099999999982</v>
      </c>
      <c r="BA72" s="24">
        <f ca="1">BA67+(AZ62*AZ60/2-(BA67-BA68)/AZ60)*BA71-AZ62*BA71^2/2</f>
        <v>34.008499999999941</v>
      </c>
      <c r="BC72" s="38"/>
      <c r="BE72" s="8" t="s">
        <v>66</v>
      </c>
      <c r="BQ72" s="24">
        <f ca="1">BQ67+(BR61*BR60/2-(BQ67-BQ68)/BR60)*BQ71-BR61*BQ71^2/2</f>
        <v>22.178444988978114</v>
      </c>
      <c r="BR72" s="24">
        <f ca="1">BR67+(BR62*BR60/2-(BR67-BR68)/BR60)*BR71-BR62*BR71^2/2</f>
        <v>28.111627017613536</v>
      </c>
      <c r="BS72" s="24">
        <f ca="1">BS67+(BR62*BR60/2-(BS67-BS68)/BR60)*BS71-BR62*BS71^2/2</f>
        <v>77.989699999999971</v>
      </c>
      <c r="BU72" s="38"/>
      <c r="BW72" s="8" t="s">
        <v>66</v>
      </c>
      <c r="CI72" s="24">
        <f ca="1">CI67+(CJ61*CJ60/2-(CI67-CI68)/CJ60)*CI71-CJ61*CI71^2/2</f>
        <v>40.638869446537541</v>
      </c>
      <c r="CJ72" s="24">
        <f ca="1">CJ67+(CJ62*CJ60/2-(CJ67-CJ68)/CJ60)*CJ71-CJ62*CJ71^2/2</f>
        <v>66.671242447017889</v>
      </c>
      <c r="CK72" s="24">
        <f ca="1">CK67+(CJ62*CJ60/2-(CK67-CK68)/CJ60)*CK71-CJ62*CK71^2/2</f>
        <v>66.941824838198784</v>
      </c>
      <c r="CM72" s="38"/>
      <c r="CO72" s="8" t="s">
        <v>66</v>
      </c>
      <c r="DA72" s="24">
        <f ca="1">DA67+(DB61*DB60/2-(DA67-DA68)/DB60)*DA71-DB61*DA71^2/2</f>
        <v>39.743867434373072</v>
      </c>
      <c r="DB72" s="24">
        <f ca="1">DB67+(DB62*DB60/2-(DB67-DB68)/DB60)*DB71-DB62*DB71^2/2</f>
        <v>69.837967000212743</v>
      </c>
      <c r="DC72" s="24">
        <f ca="1">DC67+(DB62*DB60/2-(DC67-DC68)/DB60)*DC71-DB62*DC71^2/2</f>
        <v>42.441698291241238</v>
      </c>
      <c r="DE72" s="38"/>
      <c r="DG72" s="8" t="s">
        <v>66</v>
      </c>
      <c r="DS72" s="24">
        <f ca="1">DS67+(DT61*DT60/2-(DS67-DS68)/DT60)*DS71-DT61*DS71^2/2</f>
        <v>39.743867434373072</v>
      </c>
      <c r="DT72" s="24">
        <f ca="1">DT67+(DT62*DT60/2-(DT67-DT68)/DT60)*DT71-DT62*DT71^2/2</f>
        <v>69.837967000212743</v>
      </c>
      <c r="DU72" s="24">
        <f ca="1">DU67+(DT62*DT60/2-(DU67-DU68)/DT60)*DU71-DT62*DU71^2/2</f>
        <v>42.441698291241238</v>
      </c>
    </row>
    <row r="73" spans="1:125">
      <c r="S73" s="38"/>
      <c r="AK73" s="38"/>
      <c r="BC73" s="38"/>
      <c r="BU73" s="38"/>
      <c r="CM73" s="38"/>
      <c r="DE73" s="38"/>
    </row>
    <row r="74" spans="1:125" s="21" customFormat="1">
      <c r="D74" s="23" t="s">
        <v>32</v>
      </c>
      <c r="E74" s="23" t="s">
        <v>33</v>
      </c>
      <c r="F74" s="23" t="s">
        <v>34</v>
      </c>
      <c r="G74" s="23" t="s">
        <v>35</v>
      </c>
      <c r="H74" s="23" t="s">
        <v>36</v>
      </c>
      <c r="I74" s="23" t="s">
        <v>37</v>
      </c>
      <c r="J74" s="23" t="s">
        <v>39</v>
      </c>
      <c r="K74" s="23" t="s">
        <v>40</v>
      </c>
      <c r="L74" s="23" t="s">
        <v>41</v>
      </c>
      <c r="M74" s="23" t="s">
        <v>42</v>
      </c>
      <c r="N74" s="23" t="s">
        <v>53</v>
      </c>
      <c r="O74" s="20" t="s">
        <v>32</v>
      </c>
      <c r="P74" s="23" t="s">
        <v>51</v>
      </c>
      <c r="Q74" s="23" t="s">
        <v>52</v>
      </c>
      <c r="S74" s="40"/>
      <c r="V74" s="23" t="s">
        <v>32</v>
      </c>
      <c r="W74" s="23" t="s">
        <v>33</v>
      </c>
      <c r="X74" s="23" t="s">
        <v>34</v>
      </c>
      <c r="Y74" s="23" t="s">
        <v>35</v>
      </c>
      <c r="Z74" s="23" t="s">
        <v>36</v>
      </c>
      <c r="AA74" s="23" t="s">
        <v>37</v>
      </c>
      <c r="AB74" s="23" t="s">
        <v>39</v>
      </c>
      <c r="AC74" s="23" t="s">
        <v>40</v>
      </c>
      <c r="AD74" s="23" t="s">
        <v>41</v>
      </c>
      <c r="AE74" s="23" t="s">
        <v>42</v>
      </c>
      <c r="AF74" s="23" t="s">
        <v>53</v>
      </c>
      <c r="AG74" s="20" t="s">
        <v>32</v>
      </c>
      <c r="AH74" s="23" t="s">
        <v>51</v>
      </c>
      <c r="AI74" s="23" t="s">
        <v>52</v>
      </c>
      <c r="AK74" s="40"/>
      <c r="AN74" s="23" t="s">
        <v>32</v>
      </c>
      <c r="AO74" s="23" t="s">
        <v>33</v>
      </c>
      <c r="AP74" s="23" t="s">
        <v>34</v>
      </c>
      <c r="AQ74" s="23" t="s">
        <v>35</v>
      </c>
      <c r="AR74" s="23" t="s">
        <v>36</v>
      </c>
      <c r="AS74" s="23" t="s">
        <v>37</v>
      </c>
      <c r="AT74" s="23" t="s">
        <v>39</v>
      </c>
      <c r="AU74" s="23" t="s">
        <v>40</v>
      </c>
      <c r="AV74" s="23" t="s">
        <v>41</v>
      </c>
      <c r="AW74" s="23" t="s">
        <v>42</v>
      </c>
      <c r="AX74" s="23" t="s">
        <v>53</v>
      </c>
      <c r="AY74" s="20" t="s">
        <v>32</v>
      </c>
      <c r="AZ74" s="23" t="s">
        <v>51</v>
      </c>
      <c r="BA74" s="23" t="s">
        <v>52</v>
      </c>
      <c r="BC74" s="40"/>
      <c r="BF74" s="23" t="s">
        <v>32</v>
      </c>
      <c r="BG74" s="23" t="s">
        <v>33</v>
      </c>
      <c r="BH74" s="23" t="s">
        <v>34</v>
      </c>
      <c r="BI74" s="23" t="s">
        <v>35</v>
      </c>
      <c r="BJ74" s="23" t="s">
        <v>36</v>
      </c>
      <c r="BK74" s="23" t="s">
        <v>37</v>
      </c>
      <c r="BL74" s="23" t="s">
        <v>39</v>
      </c>
      <c r="BM74" s="23" t="s">
        <v>40</v>
      </c>
      <c r="BN74" s="23" t="s">
        <v>41</v>
      </c>
      <c r="BO74" s="23" t="s">
        <v>42</v>
      </c>
      <c r="BP74" s="23" t="s">
        <v>53</v>
      </c>
      <c r="BQ74" s="20" t="s">
        <v>32</v>
      </c>
      <c r="BR74" s="23" t="s">
        <v>51</v>
      </c>
      <c r="BS74" s="23" t="s">
        <v>52</v>
      </c>
      <c r="BU74" s="40"/>
      <c r="BX74" s="23" t="s">
        <v>32</v>
      </c>
      <c r="BY74" s="23" t="s">
        <v>33</v>
      </c>
      <c r="BZ74" s="23" t="s">
        <v>34</v>
      </c>
      <c r="CA74" s="23" t="s">
        <v>35</v>
      </c>
      <c r="CB74" s="23" t="s">
        <v>36</v>
      </c>
      <c r="CC74" s="23" t="s">
        <v>37</v>
      </c>
      <c r="CD74" s="23" t="s">
        <v>39</v>
      </c>
      <c r="CE74" s="23" t="s">
        <v>40</v>
      </c>
      <c r="CF74" s="23" t="s">
        <v>41</v>
      </c>
      <c r="CG74" s="23" t="s">
        <v>42</v>
      </c>
      <c r="CH74" s="23" t="s">
        <v>53</v>
      </c>
      <c r="CI74" s="20" t="s">
        <v>32</v>
      </c>
      <c r="CJ74" s="23" t="s">
        <v>51</v>
      </c>
      <c r="CK74" s="23" t="s">
        <v>52</v>
      </c>
      <c r="CM74" s="40"/>
      <c r="CP74" s="23" t="s">
        <v>32</v>
      </c>
      <c r="CQ74" s="23" t="s">
        <v>33</v>
      </c>
      <c r="CR74" s="23" t="s">
        <v>34</v>
      </c>
      <c r="CS74" s="23" t="s">
        <v>35</v>
      </c>
      <c r="CT74" s="23" t="s">
        <v>36</v>
      </c>
      <c r="CU74" s="23" t="s">
        <v>37</v>
      </c>
      <c r="CV74" s="23" t="s">
        <v>39</v>
      </c>
      <c r="CW74" s="23" t="s">
        <v>40</v>
      </c>
      <c r="CX74" s="23" t="s">
        <v>41</v>
      </c>
      <c r="CY74" s="23" t="s">
        <v>42</v>
      </c>
      <c r="CZ74" s="23" t="s">
        <v>53</v>
      </c>
      <c r="DA74" s="20" t="s">
        <v>32</v>
      </c>
      <c r="DB74" s="23" t="s">
        <v>51</v>
      </c>
      <c r="DC74" s="23" t="s">
        <v>52</v>
      </c>
      <c r="DE74" s="40"/>
      <c r="DH74" s="23" t="s">
        <v>32</v>
      </c>
      <c r="DI74" s="23" t="s">
        <v>33</v>
      </c>
      <c r="DJ74" s="23" t="s">
        <v>34</v>
      </c>
      <c r="DK74" s="23" t="s">
        <v>35</v>
      </c>
      <c r="DL74" s="23" t="s">
        <v>36</v>
      </c>
      <c r="DM74" s="23" t="s">
        <v>37</v>
      </c>
      <c r="DN74" s="23" t="s">
        <v>39</v>
      </c>
      <c r="DO74" s="23" t="s">
        <v>40</v>
      </c>
      <c r="DP74" s="23" t="s">
        <v>41</v>
      </c>
      <c r="DQ74" s="23" t="s">
        <v>42</v>
      </c>
      <c r="DR74" s="23" t="s">
        <v>53</v>
      </c>
      <c r="DS74" s="20" t="s">
        <v>32</v>
      </c>
      <c r="DT74" s="23" t="s">
        <v>51</v>
      </c>
      <c r="DU74" s="23" t="s">
        <v>52</v>
      </c>
    </row>
    <row r="75" spans="1:125" s="21" customFormat="1">
      <c r="A75" s="22" t="s">
        <v>38</v>
      </c>
      <c r="C75" s="8" t="s">
        <v>11</v>
      </c>
      <c r="D75" s="24">
        <f ca="1">D67+D69*F63/100-P61*F63^2/20000</f>
        <v>-45.271887499999998</v>
      </c>
      <c r="E75" s="24">
        <f ca="1">E67+E69*F63/100-P62*F63^2/20000</f>
        <v>-28.696525000000001</v>
      </c>
      <c r="F75" s="24">
        <f ca="1">F67-(F67-F68)/P60*F63/100</f>
        <v>71.145872093023257</v>
      </c>
      <c r="G75" s="24">
        <f ca="1">G67-(G67-G68)/P60*F63/100</f>
        <v>38.931511627906978</v>
      </c>
      <c r="H75" s="24">
        <f ca="1">H67-(H67-H68)/P60*F63/100</f>
        <v>4.6943023255813952</v>
      </c>
      <c r="I75" s="24">
        <f ca="1">I67-(I67-I68)/P60*F63/100</f>
        <v>6.9065232558139531</v>
      </c>
      <c r="J75" s="24">
        <f ca="1">(ABS(F75)+ABS(H75))*SIGN(F75)</f>
        <v>75.840174418604647</v>
      </c>
      <c r="K75" s="24">
        <f ca="1">(ABS(G75)+ABS(I75))*SIGN(G75)</f>
        <v>45.83803488372093</v>
      </c>
      <c r="L75" s="24">
        <f ca="1">(ABS(J75)+0.3*ABS(K75))*SIGN(J75)</f>
        <v>89.591584883720927</v>
      </c>
      <c r="M75" s="24">
        <f t="shared" ref="M75:M78" ca="1" si="213">(ABS(K75)+0.3*ABS(J75))*SIGN(K75)</f>
        <v>68.590087209302325</v>
      </c>
      <c r="N75" s="24">
        <f ca="1">IF($C$2&lt;=$C$3,L75,M75)</f>
        <v>89.591584883720927</v>
      </c>
      <c r="O75" s="24">
        <f ca="1">D75</f>
        <v>-45.271887499999998</v>
      </c>
      <c r="P75" s="24">
        <f ca="1">E75+N75</f>
        <v>60.895059883720926</v>
      </c>
      <c r="Q75" s="24">
        <f ca="1">E75-N75</f>
        <v>-118.28810988372092</v>
      </c>
      <c r="S75" s="35" t="s">
        <v>38</v>
      </c>
      <c r="U75" s="8" t="s">
        <v>11</v>
      </c>
      <c r="V75" s="24">
        <f ca="1">V67+V69*X63/100-AH61*X63^2/20000</f>
        <v>-20.195137500000001</v>
      </c>
      <c r="W75" s="24">
        <f ca="1">W67+W69*X63/100-AH62*X63^2/20000</f>
        <v>-12.600075000000002</v>
      </c>
      <c r="X75" s="24">
        <f ca="1">X67-(X67-X68)/AH60*X63/100</f>
        <v>72.214197368421054</v>
      </c>
      <c r="Y75" s="24">
        <f ca="1">Y67-(Y67-Y68)/AH60*X63/100</f>
        <v>39.419657894736844</v>
      </c>
      <c r="Z75" s="24">
        <f ca="1">Z67-(Z67-Z68)/AH60*X63/100</f>
        <v>4.758815789473684</v>
      </c>
      <c r="AA75" s="24">
        <f ca="1">AA67-(AA67-AA68)/AH60*X63/100</f>
        <v>7.0010789473684207</v>
      </c>
      <c r="AB75" s="24">
        <f ca="1">(ABS(X75)+ABS(Z75))*SIGN(X75)</f>
        <v>76.973013157894741</v>
      </c>
      <c r="AC75" s="24">
        <f ca="1">(ABS(Y75)+ABS(AA75))*SIGN(Y75)</f>
        <v>46.420736842105264</v>
      </c>
      <c r="AD75" s="24">
        <f ca="1">(ABS(AB75)+0.3*ABS(AC75))*SIGN(AB75)</f>
        <v>90.899234210526316</v>
      </c>
      <c r="AE75" s="24">
        <f t="shared" ref="AE75:AE78" ca="1" si="214">(ABS(AC75)+0.3*ABS(AB75))*SIGN(AC75)</f>
        <v>69.512640789473693</v>
      </c>
      <c r="AF75" s="24">
        <f ca="1">IF($C$2&lt;=$C$3,AD75,AE75)</f>
        <v>90.899234210526316</v>
      </c>
      <c r="AG75" s="24">
        <f ca="1">V75</f>
        <v>-20.195137500000001</v>
      </c>
      <c r="AH75" s="24">
        <f ca="1">W75+AF75</f>
        <v>78.299159210526312</v>
      </c>
      <c r="AI75" s="24">
        <f ca="1">W75-AF75</f>
        <v>-103.49930921052632</v>
      </c>
      <c r="AK75" s="35" t="s">
        <v>38</v>
      </c>
      <c r="AM75" s="8" t="s">
        <v>11</v>
      </c>
      <c r="AN75" s="24">
        <f ca="1">AN67+AN69*AP63/100-AZ61*AP63^2/20000</f>
        <v>-13.476800000000001</v>
      </c>
      <c r="AO75" s="24">
        <f ca="1">AO67+AO69*AP63/100-AZ62*AP63^2/20000</f>
        <v>-8.3351999999999968</v>
      </c>
      <c r="AP75" s="24">
        <f ca="1">AP67-(AP67-AP68)/AZ60*AP63/100</f>
        <v>69.121359374999997</v>
      </c>
      <c r="AQ75" s="24">
        <f ca="1">AQ67-(AQ67-AQ68)/AZ60*AP63/100</f>
        <v>37.623718750000002</v>
      </c>
      <c r="AR75" s="24">
        <f ca="1">AR67-(AR67-AR68)/AZ60*AP63/100</f>
        <v>4.5464062500000004</v>
      </c>
      <c r="AS75" s="24">
        <f ca="1">AS67-(AS67-AS68)/AZ60*AP63/100</f>
        <v>6.6888437500000002</v>
      </c>
      <c r="AT75" s="24">
        <f ca="1">(ABS(AP75)+ABS(AR75))*SIGN(AP75)</f>
        <v>73.667765625000001</v>
      </c>
      <c r="AU75" s="24">
        <f ca="1">(ABS(AQ75)+ABS(AS75))*SIGN(AQ75)</f>
        <v>44.312562499999999</v>
      </c>
      <c r="AV75" s="24">
        <f ca="1">(ABS(AT75)+0.3*ABS(AU75))*SIGN(AT75)</f>
        <v>86.961534374999999</v>
      </c>
      <c r="AW75" s="24">
        <f t="shared" ref="AW75:AW78" ca="1" si="215">(ABS(AU75)+0.3*ABS(AT75))*SIGN(AU75)</f>
        <v>66.412892187500006</v>
      </c>
      <c r="AX75" s="24">
        <f ca="1">IF($C$2&lt;=$C$3,AV75,AW75)</f>
        <v>86.961534374999999</v>
      </c>
      <c r="AY75" s="24">
        <f ca="1">AN75</f>
        <v>-13.476800000000001</v>
      </c>
      <c r="AZ75" s="24">
        <f ca="1">AO75+AX75</f>
        <v>78.626334374999999</v>
      </c>
      <c r="BA75" s="24">
        <f ca="1">AO75-AX75</f>
        <v>-95.296734375</v>
      </c>
      <c r="BC75" s="35" t="s">
        <v>38</v>
      </c>
      <c r="BE75" s="8" t="s">
        <v>11</v>
      </c>
      <c r="BF75" s="24">
        <f ca="1">BF67+BF69*BH63/100-BR61*BH63^2/20000</f>
        <v>-36.095474999999993</v>
      </c>
      <c r="BG75" s="24">
        <f ca="1">BG67+BG69*BH63/100-BR62*BH63^2/20000</f>
        <v>-22.4614875</v>
      </c>
      <c r="BH75" s="24">
        <f ca="1">BH67-(BH67-BH68)/BR60*BH63/100</f>
        <v>40.137734375000001</v>
      </c>
      <c r="BI75" s="24">
        <f ca="1">BI67-(BI67-BI68)/BR60*BH63/100</f>
        <v>21.84825</v>
      </c>
      <c r="BJ75" s="24">
        <f ca="1">BJ67-(BJ67-BJ68)/BR60*BH63/100</f>
        <v>2.6399218749999998</v>
      </c>
      <c r="BK75" s="24">
        <f ca="1">BK67-(BK67-BK68)/BR60*BH63/100</f>
        <v>3.8842031250000004</v>
      </c>
      <c r="BL75" s="24">
        <f ca="1">(ABS(BH75)+ABS(BJ75))*SIGN(BH75)</f>
        <v>42.77765625</v>
      </c>
      <c r="BM75" s="24">
        <f ca="1">(ABS(BI75)+ABS(BK75))*SIGN(BI75)</f>
        <v>25.732453124999999</v>
      </c>
      <c r="BN75" s="24">
        <f ca="1">(ABS(BL75)+0.3*ABS(BM75))*SIGN(BL75)</f>
        <v>50.497392187499997</v>
      </c>
      <c r="BO75" s="24">
        <f t="shared" ref="BO75:BO78" ca="1" si="216">(ABS(BM75)+0.3*ABS(BL75))*SIGN(BM75)</f>
        <v>38.565750000000001</v>
      </c>
      <c r="BP75" s="24">
        <f ca="1">IF($C$2&lt;=$C$3,BN75,BO75)</f>
        <v>50.497392187499997</v>
      </c>
      <c r="BQ75" s="24">
        <f ca="1">BF75</f>
        <v>-36.095474999999993</v>
      </c>
      <c r="BR75" s="24">
        <f ca="1">BG75+BP75</f>
        <v>28.035904687499997</v>
      </c>
      <c r="BS75" s="24">
        <f ca="1">BG75-BP75</f>
        <v>-72.958879687500001</v>
      </c>
      <c r="BU75" s="35" t="s">
        <v>38</v>
      </c>
      <c r="BW75" s="8" t="s">
        <v>11</v>
      </c>
      <c r="BX75" s="24">
        <f ca="1">BX67+BX69*BZ63/100-CJ61*BZ63^2/20000</f>
        <v>-37.457524999999997</v>
      </c>
      <c r="BY75" s="24">
        <f ca="1">BY67+BY69*BZ63/100-CJ62*BZ63^2/20000</f>
        <v>-23.355037500000002</v>
      </c>
      <c r="BZ75" s="24">
        <f ca="1">BZ67-(BZ67-BZ68)/CJ60*BZ63/100</f>
        <v>71.31183333333334</v>
      </c>
      <c r="CA75" s="24">
        <f ca="1">CA67-(CA67-CA68)/CJ60*BZ63/100</f>
        <v>38.896749999999997</v>
      </c>
      <c r="CB75" s="24">
        <f ca="1">CB67-(CB67-CB68)/CJ60*BZ63/100</f>
        <v>4.6966666666666663</v>
      </c>
      <c r="CC75" s="24">
        <f ca="1">CC67-(CC67-CC68)/CJ60*BZ63/100</f>
        <v>6.9096666666666664</v>
      </c>
      <c r="CD75" s="24">
        <f ca="1">(ABS(BZ75)+ABS(CB75))*SIGN(BZ75)</f>
        <v>76.008500000000012</v>
      </c>
      <c r="CE75" s="24">
        <f ca="1">(ABS(CA75)+ABS(CC75))*SIGN(CA75)</f>
        <v>45.806416666666664</v>
      </c>
      <c r="CF75" s="24">
        <f ca="1">(ABS(CD75)+0.3*ABS(CE75))*SIGN(CD75)</f>
        <v>89.750425000000007</v>
      </c>
      <c r="CG75" s="24">
        <f t="shared" ref="CG75:CG78" ca="1" si="217">(ABS(CE75)+0.3*ABS(CD75))*SIGN(CE75)</f>
        <v>68.608966666666674</v>
      </c>
      <c r="CH75" s="24">
        <f ca="1">IF($C$2&lt;=$C$3,CF75,CG75)</f>
        <v>89.750425000000007</v>
      </c>
      <c r="CI75" s="24">
        <f ca="1">BX75</f>
        <v>-37.457524999999997</v>
      </c>
      <c r="CJ75" s="24">
        <f ca="1">BY75+CH75</f>
        <v>66.395387499999998</v>
      </c>
      <c r="CK75" s="24">
        <f ca="1">BY75-CH75</f>
        <v>-113.10546250000002</v>
      </c>
      <c r="CM75" s="35" t="s">
        <v>38</v>
      </c>
      <c r="CO75" s="8" t="s">
        <v>11</v>
      </c>
      <c r="CP75" s="24">
        <f ca="1">CP67+CP69*CR63/100-DB61*CR63^2/20000</f>
        <v>-6.3922749999999997</v>
      </c>
      <c r="CQ75" s="24">
        <f ca="1">CQ67+CQ69*CR63/100-DB62*CR63^2/20000</f>
        <v>-3.9401875000000022</v>
      </c>
      <c r="CR75" s="24">
        <f ca="1">CR67-(CR67-CR68)/DB60*CR63/100</f>
        <v>58.529180555555556</v>
      </c>
      <c r="CS75" s="24">
        <f ca="1">CS67-(CS67-CS68)/DB60*CR63/100</f>
        <v>32.049861111111106</v>
      </c>
      <c r="CT75" s="24">
        <f ca="1">CT67-(CT67-CT68)/DB60*CR63/100</f>
        <v>3.8644027777777783</v>
      </c>
      <c r="CU75" s="24">
        <f ca="1">CU67-(CU67-CU68)/DB60*CR63/100</f>
        <v>5.6848749999999999</v>
      </c>
      <c r="CV75" s="24">
        <f ca="1">(ABS(CR75)+ABS(CT75))*SIGN(CR75)</f>
        <v>62.393583333333332</v>
      </c>
      <c r="CW75" s="24">
        <f ca="1">(ABS(CS75)+ABS(CU75))*SIGN(CS75)</f>
        <v>37.734736111111104</v>
      </c>
      <c r="CX75" s="24">
        <f ca="1">(ABS(CV75)+0.3*ABS(CW75))*SIGN(CV75)</f>
        <v>73.714004166666669</v>
      </c>
      <c r="CY75" s="24">
        <f t="shared" ref="CY75:CY78" ca="1" si="218">(ABS(CW75)+0.3*ABS(CV75))*SIGN(CW75)</f>
        <v>56.452811111111103</v>
      </c>
      <c r="CZ75" s="24">
        <f ca="1">IF($C$2&lt;=$C$3,CX75,CY75)</f>
        <v>73.714004166666669</v>
      </c>
      <c r="DA75" s="24">
        <f ca="1">CP75</f>
        <v>-6.3922749999999997</v>
      </c>
      <c r="DB75" s="24">
        <f ca="1">CQ75+CZ75</f>
        <v>69.773816666666661</v>
      </c>
      <c r="DC75" s="24">
        <f ca="1">CQ75-CZ75</f>
        <v>-77.654191666666676</v>
      </c>
      <c r="DE75" s="35" t="s">
        <v>38</v>
      </c>
      <c r="DG75" s="8" t="s">
        <v>11</v>
      </c>
      <c r="DH75" s="24">
        <f ca="1">DH67+DH69*DJ63/100-DT61*DJ63^2/20000</f>
        <v>-6.3922749999999997</v>
      </c>
      <c r="DI75" s="24">
        <f ca="1">DI67+DI69*DJ63/100-DT62*DJ63^2/20000</f>
        <v>-3.9401875000000022</v>
      </c>
      <c r="DJ75" s="24">
        <f ca="1">DJ67-(DJ67-DJ68)/DT60*DJ63/100</f>
        <v>58.529180555555556</v>
      </c>
      <c r="DK75" s="24">
        <f ca="1">DK67-(DK67-DK68)/DT60*DJ63/100</f>
        <v>32.049861111111106</v>
      </c>
      <c r="DL75" s="24">
        <f ca="1">DL67-(DL67-DL68)/DT60*DJ63/100</f>
        <v>3.8644027777777783</v>
      </c>
      <c r="DM75" s="24">
        <f ca="1">DM67-(DM67-DM68)/DT60*DJ63/100</f>
        <v>5.6848749999999999</v>
      </c>
      <c r="DN75" s="24">
        <f ca="1">(ABS(DJ75)+ABS(DL75))*SIGN(DJ75)</f>
        <v>62.393583333333332</v>
      </c>
      <c r="DO75" s="24">
        <f ca="1">(ABS(DK75)+ABS(DM75))*SIGN(DK75)</f>
        <v>37.734736111111104</v>
      </c>
      <c r="DP75" s="24">
        <f ca="1">(ABS(DN75)+0.3*ABS(DO75))*SIGN(DN75)</f>
        <v>73.714004166666669</v>
      </c>
      <c r="DQ75" s="24">
        <f t="shared" ref="DQ75:DQ78" ca="1" si="219">(ABS(DO75)+0.3*ABS(DN75))*SIGN(DO75)</f>
        <v>56.452811111111103</v>
      </c>
      <c r="DR75" s="24">
        <f ca="1">IF($C$2&lt;=$C$3,DP75,DQ75)</f>
        <v>73.714004166666669</v>
      </c>
      <c r="DS75" s="24">
        <f ca="1">DH75</f>
        <v>-6.3922749999999997</v>
      </c>
      <c r="DT75" s="24">
        <f ca="1">DI75+DR75</f>
        <v>69.773816666666661</v>
      </c>
      <c r="DU75" s="24">
        <f ca="1">DI75-DR75</f>
        <v>-77.654191666666676</v>
      </c>
    </row>
    <row r="76" spans="1:125" s="21" customFormat="1">
      <c r="C76" s="8" t="s">
        <v>10</v>
      </c>
      <c r="D76" s="24">
        <f ca="1">D68-D70*F64/100-P61*F64^2/20000</f>
        <v>-27.729637499999995</v>
      </c>
      <c r="E76" s="24">
        <f ca="1">E68-E70*F64/100-P62*F64^2/20000</f>
        <v>-16.978025000000002</v>
      </c>
      <c r="F76" s="24">
        <f ca="1">F68-(F68-F67)/P60*F63/100</f>
        <v>-65.058872093023254</v>
      </c>
      <c r="G76" s="24">
        <f ca="1">G68-(G68-G67)/P60*F63/100</f>
        <v>-35.593511627906977</v>
      </c>
      <c r="H76" s="24">
        <f ca="1">H68-(H68-H67)/P60*F63/100</f>
        <v>-4.2923023255813959</v>
      </c>
      <c r="I76" s="24">
        <f ca="1">I68-(I68-I67)/P60*F63/100</f>
        <v>-6.3155232558139538</v>
      </c>
      <c r="J76" s="24">
        <f t="shared" ref="J76:J78" ca="1" si="220">(ABS(F76)+ABS(H76))*SIGN(F76)</f>
        <v>-69.351174418604643</v>
      </c>
      <c r="K76" s="24">
        <f t="shared" ref="K76:K78" ca="1" si="221">(ABS(G76)+ABS(I76))*SIGN(G76)</f>
        <v>-41.909034883720935</v>
      </c>
      <c r="L76" s="24">
        <f t="shared" ref="L76:L78" ca="1" si="222">(ABS(J76)+0.3*ABS(K76))*SIGN(J76)</f>
        <v>-81.923884883720916</v>
      </c>
      <c r="M76" s="24">
        <f t="shared" ca="1" si="213"/>
        <v>-62.71438720930233</v>
      </c>
      <c r="N76" s="24">
        <f ca="1">IF($C$2&lt;=$C$3,L76,M76)</f>
        <v>-81.923884883720916</v>
      </c>
      <c r="O76" s="24">
        <f t="shared" ref="O76:O78" ca="1" si="223">D76</f>
        <v>-27.729637499999995</v>
      </c>
      <c r="P76" s="24">
        <f t="shared" ref="P76:P78" ca="1" si="224">E76+N76</f>
        <v>-98.901909883720919</v>
      </c>
      <c r="Q76" s="24">
        <f t="shared" ref="Q76:Q78" ca="1" si="225">E76-N76</f>
        <v>64.945859883720914</v>
      </c>
      <c r="S76" s="40"/>
      <c r="U76" s="8" t="s">
        <v>10</v>
      </c>
      <c r="V76" s="24">
        <f ca="1">V68-V70*X64/100-AH61*X64^2/20000</f>
        <v>-34.377637499999999</v>
      </c>
      <c r="W76" s="24">
        <f ca="1">W68-W70*X64/100-AH62*X64^2/20000</f>
        <v>-21.441974999999999</v>
      </c>
      <c r="X76" s="24">
        <f ca="1">X68-(X68-X67)/AH60*X63/100</f>
        <v>-71.73919736842106</v>
      </c>
      <c r="Y76" s="24">
        <f ca="1">Y68-(Y68-Y67)/AH60*X63/100</f>
        <v>-39.181657894736844</v>
      </c>
      <c r="Z76" s="24">
        <f ca="1">Z68-(Z68-Z67)/AH60*X63/100</f>
        <v>-4.7288157894736838</v>
      </c>
      <c r="AA76" s="24">
        <f ca="1">AA68-(AA68-AA67)/AH60*X63/100</f>
        <v>-6.9570789473684203</v>
      </c>
      <c r="AB76" s="24">
        <f t="shared" ref="AB76:AB78" ca="1" si="226">(ABS(X76)+ABS(Z76))*SIGN(X76)</f>
        <v>-76.468013157894745</v>
      </c>
      <c r="AC76" s="24">
        <f t="shared" ref="AC76:AC78" ca="1" si="227">(ABS(Y76)+ABS(AA76))*SIGN(Y76)</f>
        <v>-46.138736842105267</v>
      </c>
      <c r="AD76" s="24">
        <f t="shared" ref="AD76:AD78" ca="1" si="228">(ABS(AB76)+0.3*ABS(AC76))*SIGN(AB76)</f>
        <v>-90.309634210526326</v>
      </c>
      <c r="AE76" s="24">
        <f t="shared" ca="1" si="214"/>
        <v>-69.079140789473684</v>
      </c>
      <c r="AF76" s="24">
        <f ca="1">IF($C$2&lt;=$C$3,AD76,AE76)</f>
        <v>-90.309634210526326</v>
      </c>
      <c r="AG76" s="24">
        <f t="shared" ref="AG76:AG78" ca="1" si="229">V76</f>
        <v>-34.377637499999999</v>
      </c>
      <c r="AH76" s="24">
        <f t="shared" ref="AH76:AH78" ca="1" si="230">W76+AF76</f>
        <v>-111.75160921052633</v>
      </c>
      <c r="AI76" s="24">
        <f t="shared" ref="AI76:AI78" ca="1" si="231">W76-AF76</f>
        <v>68.867659210526327</v>
      </c>
      <c r="AK76" s="40"/>
      <c r="AM76" s="8" t="s">
        <v>10</v>
      </c>
      <c r="AN76" s="24">
        <f ca="1">AN68-AN70*AP64/100-AZ61*AP64^2/20000</f>
        <v>-32.776800000000009</v>
      </c>
      <c r="AO76" s="24">
        <f ca="1">AO68-AO70*AP64/100-AZ62*AP64^2/20000</f>
        <v>-20.873799999999999</v>
      </c>
      <c r="AP76" s="24">
        <f ca="1">AP68-(AP68-AP67)/AZ60*AP63/100</f>
        <v>-34.040359375000001</v>
      </c>
      <c r="AQ76" s="24">
        <f ca="1">AQ68-(AQ68-AQ67)/AZ60*AP63/100</f>
        <v>-18.49971875</v>
      </c>
      <c r="AR76" s="24">
        <f ca="1">AR68-(AR68-AR67)/AZ60*AP63/100</f>
        <v>-2.2364062499999999</v>
      </c>
      <c r="AS76" s="24">
        <f ca="1">AS68-(AS68-AS67)/AZ60*AP63/100</f>
        <v>-3.2908437499999996</v>
      </c>
      <c r="AT76" s="24">
        <f t="shared" ref="AT76:AT78" ca="1" si="232">(ABS(AP76)+ABS(AR76))*SIGN(AP76)</f>
        <v>-36.276765625000003</v>
      </c>
      <c r="AU76" s="24">
        <f t="shared" ref="AU76:AU78" ca="1" si="233">(ABS(AQ76)+ABS(AS76))*SIGN(AQ76)</f>
        <v>-21.7905625</v>
      </c>
      <c r="AV76" s="24">
        <f t="shared" ref="AV76:AV78" ca="1" si="234">(ABS(AT76)+0.3*ABS(AU76))*SIGN(AT76)</f>
        <v>-42.813934375000002</v>
      </c>
      <c r="AW76" s="24">
        <f t="shared" ca="1" si="215"/>
        <v>-32.673592187499999</v>
      </c>
      <c r="AX76" s="24">
        <f ca="1">IF($C$2&lt;=$C$3,AV76,AW76)</f>
        <v>-42.813934375000002</v>
      </c>
      <c r="AY76" s="24">
        <f t="shared" ref="AY76:AY78" ca="1" si="235">AN76</f>
        <v>-32.776800000000009</v>
      </c>
      <c r="AZ76" s="24">
        <f t="shared" ref="AZ76:AZ78" ca="1" si="236">AO76+AX76</f>
        <v>-63.687734375000005</v>
      </c>
      <c r="BA76" s="24">
        <f t="shared" ref="BA76:BA78" ca="1" si="237">AO76-AX76</f>
        <v>21.940134375000003</v>
      </c>
      <c r="BC76" s="40"/>
      <c r="BE76" s="8" t="s">
        <v>10</v>
      </c>
      <c r="BF76" s="24">
        <f ca="1">BF68-BF70*BH64/100-BR61*BH64^2/20000</f>
        <v>-14.568774999999997</v>
      </c>
      <c r="BG76" s="24">
        <f ca="1">BG68-BG70*BH64/100-BR62*BH64^2/20000</f>
        <v>-9.3641875000000017</v>
      </c>
      <c r="BH76" s="24">
        <f ca="1">BH68-(BH68-BH67)/BR60*BH63/100</f>
        <v>-75.654734375000004</v>
      </c>
      <c r="BI76" s="24">
        <f ca="1">BI68-(BI68-BI67)/BR60*BH63/100</f>
        <v>-41.212249999999997</v>
      </c>
      <c r="BJ76" s="24">
        <f ca="1">BJ68-(BJ68-BJ67)/BR60*BH63/100</f>
        <v>-4.9789218750000002</v>
      </c>
      <c r="BK76" s="24">
        <f ca="1">BK68-(BK68-BK67)/BR60*BH63/100</f>
        <v>-7.3252031249999998</v>
      </c>
      <c r="BL76" s="24">
        <f t="shared" ref="BL76:BL78" ca="1" si="238">(ABS(BH76)+ABS(BJ76))*SIGN(BH76)</f>
        <v>-80.633656250000001</v>
      </c>
      <c r="BM76" s="24">
        <f t="shared" ref="BM76:BM78" ca="1" si="239">(ABS(BI76)+ABS(BK76))*SIGN(BI76)</f>
        <v>-48.537453124999999</v>
      </c>
      <c r="BN76" s="24">
        <f t="shared" ref="BN76:BN78" ca="1" si="240">(ABS(BL76)+0.3*ABS(BM76))*SIGN(BL76)</f>
        <v>-95.194892187500002</v>
      </c>
      <c r="BO76" s="24">
        <f t="shared" ca="1" si="216"/>
        <v>-72.727549999999994</v>
      </c>
      <c r="BP76" s="24">
        <f ca="1">IF($C$2&lt;=$C$3,BN76,BO76)</f>
        <v>-95.194892187500002</v>
      </c>
      <c r="BQ76" s="24">
        <f t="shared" ref="BQ76:BQ78" ca="1" si="241">BF76</f>
        <v>-14.568774999999997</v>
      </c>
      <c r="BR76" s="24">
        <f t="shared" ref="BR76:BR78" ca="1" si="242">BG76+BP76</f>
        <v>-104.5590796875</v>
      </c>
      <c r="BS76" s="24">
        <f t="shared" ref="BS76:BS78" ca="1" si="243">BG76-BP76</f>
        <v>85.830704687500003</v>
      </c>
      <c r="BU76" s="40"/>
      <c r="BW76" s="8" t="s">
        <v>10</v>
      </c>
      <c r="BX76" s="24">
        <f ca="1">BX68-BX70*BZ64/100-CJ61*BZ64^2/20000</f>
        <v>-38.864125000000001</v>
      </c>
      <c r="BY76" s="24">
        <f ca="1">BY68-BY70*BZ64/100-CJ62*BZ64^2/20000</f>
        <v>-24.117437500000001</v>
      </c>
      <c r="BZ76" s="24">
        <f ca="1">BZ68-(BZ68-BZ67)/CJ60*BZ63/100</f>
        <v>-72.089833333333345</v>
      </c>
      <c r="CA76" s="24">
        <f ca="1">CA68-(CA68-CA67)/CJ60*BZ63/100</f>
        <v>-39.305749999999996</v>
      </c>
      <c r="CB76" s="24">
        <f ca="1">CB68-(CB68-CB67)/CJ60*BZ63/100</f>
        <v>-4.7466666666666661</v>
      </c>
      <c r="CC76" s="24">
        <f ca="1">CC68-(CC68-CC67)/CJ60*BZ63/100</f>
        <v>-6.9836666666666662</v>
      </c>
      <c r="CD76" s="24">
        <f t="shared" ref="CD76:CD78" ca="1" si="244">(ABS(BZ76)+ABS(CB76))*SIGN(BZ76)</f>
        <v>-76.836500000000015</v>
      </c>
      <c r="CE76" s="24">
        <f t="shared" ref="CE76:CE78" ca="1" si="245">(ABS(CA76)+ABS(CC76))*SIGN(CA76)</f>
        <v>-46.289416666666661</v>
      </c>
      <c r="CF76" s="24">
        <f t="shared" ref="CF76:CF78" ca="1" si="246">(ABS(CD76)+0.3*ABS(CE76))*SIGN(CD76)</f>
        <v>-90.723325000000017</v>
      </c>
      <c r="CG76" s="24">
        <f t="shared" ca="1" si="217"/>
        <v>-69.340366666666668</v>
      </c>
      <c r="CH76" s="24">
        <f ca="1">IF($C$2&lt;=$C$3,CF76,CG76)</f>
        <v>-90.723325000000017</v>
      </c>
      <c r="CI76" s="24">
        <f t="shared" ref="CI76:CI78" ca="1" si="247">BX76</f>
        <v>-38.864125000000001</v>
      </c>
      <c r="CJ76" s="24">
        <f t="shared" ref="CJ76:CJ78" ca="1" si="248">BY76+CH76</f>
        <v>-114.84076250000001</v>
      </c>
      <c r="CK76" s="24">
        <f t="shared" ref="CK76:CK78" ca="1" si="249">BY76-CH76</f>
        <v>66.605887500000023</v>
      </c>
      <c r="CM76" s="40"/>
      <c r="CO76" s="8" t="s">
        <v>10</v>
      </c>
      <c r="CP76" s="24">
        <f ca="1">CP68-CP70*CR64/100-DB61*CR64^2/20000</f>
        <v>-40.042374999999993</v>
      </c>
      <c r="CQ76" s="24">
        <f ca="1">CQ68-CQ70*CR64/100-DB62*CR64^2/20000</f>
        <v>-24.924087499999999</v>
      </c>
      <c r="CR76" s="24">
        <f ca="1">CR68-(CR68-CR67)/DB60*CR63/100</f>
        <v>-44.734180555555554</v>
      </c>
      <c r="CS76" s="24">
        <f ca="1">CS68-(CS68-CS67)/DB60*CR63/100</f>
        <v>-24.459861111111113</v>
      </c>
      <c r="CT76" s="24">
        <f ca="1">CT68-(CT68-CT67)/DB60*CR63/100</f>
        <v>-2.951402777777778</v>
      </c>
      <c r="CU76" s="24">
        <f ca="1">CU68-(CU68-CU67)/DB60*CR63/100</f>
        <v>-4.3418749999999999</v>
      </c>
      <c r="CV76" s="24">
        <f t="shared" ref="CV76:CV78" ca="1" si="250">(ABS(CR76)+ABS(CT76))*SIGN(CR76)</f>
        <v>-47.685583333333334</v>
      </c>
      <c r="CW76" s="24">
        <f t="shared" ref="CW76:CW78" ca="1" si="251">(ABS(CS76)+ABS(CU76))*SIGN(CS76)</f>
        <v>-28.801736111111111</v>
      </c>
      <c r="CX76" s="24">
        <f t="shared" ref="CX76:CX78" ca="1" si="252">(ABS(CV76)+0.3*ABS(CW76))*SIGN(CV76)</f>
        <v>-56.326104166666667</v>
      </c>
      <c r="CY76" s="24">
        <f t="shared" ca="1" si="218"/>
        <v>-43.107411111111112</v>
      </c>
      <c r="CZ76" s="24">
        <f ca="1">IF($C$2&lt;=$C$3,CX76,CY76)</f>
        <v>-56.326104166666667</v>
      </c>
      <c r="DA76" s="24">
        <f t="shared" ref="DA76:DA78" ca="1" si="253">CP76</f>
        <v>-40.042374999999993</v>
      </c>
      <c r="DB76" s="24">
        <f t="shared" ref="DB76:DB78" ca="1" si="254">CQ76+CZ76</f>
        <v>-81.250191666666666</v>
      </c>
      <c r="DC76" s="24">
        <f t="shared" ref="DC76:DC78" ca="1" si="255">CQ76-CZ76</f>
        <v>31.402016666666668</v>
      </c>
      <c r="DE76" s="40"/>
      <c r="DG76" s="8" t="s">
        <v>10</v>
      </c>
      <c r="DH76" s="24">
        <f ca="1">DH68-DH70*DJ64/100-DT61*DJ64^2/20000</f>
        <v>-22.947975</v>
      </c>
      <c r="DI76" s="24">
        <f ca="1">DI68-DI70*DJ64/100-DT62*DJ64^2/20000</f>
        <v>-14.2931875</v>
      </c>
      <c r="DJ76" s="24">
        <f ca="1">DJ68-(DJ68-DJ67)/DT60*DJ63/100</f>
        <v>-44.734180555555554</v>
      </c>
      <c r="DK76" s="24">
        <f ca="1">DK68-(DK68-DK67)/DT60*DJ63/100</f>
        <v>-24.459861111111113</v>
      </c>
      <c r="DL76" s="24">
        <f ca="1">DL68-(DL68-DL67)/DT60*DJ63/100</f>
        <v>-2.951402777777778</v>
      </c>
      <c r="DM76" s="24">
        <f ca="1">DM68-(DM68-DM67)/DT60*DJ63/100</f>
        <v>-4.3418749999999999</v>
      </c>
      <c r="DN76" s="24">
        <f t="shared" ref="DN76:DN78" ca="1" si="256">(ABS(DJ76)+ABS(DL76))*SIGN(DJ76)</f>
        <v>-47.685583333333334</v>
      </c>
      <c r="DO76" s="24">
        <f t="shared" ref="DO76:DO78" ca="1" si="257">(ABS(DK76)+ABS(DM76))*SIGN(DK76)</f>
        <v>-28.801736111111111</v>
      </c>
      <c r="DP76" s="24">
        <f t="shared" ref="DP76:DP78" ca="1" si="258">(ABS(DN76)+0.3*ABS(DO76))*SIGN(DN76)</f>
        <v>-56.326104166666667</v>
      </c>
      <c r="DQ76" s="24">
        <f t="shared" ca="1" si="219"/>
        <v>-43.107411111111112</v>
      </c>
      <c r="DR76" s="24">
        <f ca="1">IF($C$2&lt;=$C$3,DP76,DQ76)</f>
        <v>-56.326104166666667</v>
      </c>
      <c r="DS76" s="24">
        <f t="shared" ref="DS76:DS78" ca="1" si="259">DH76</f>
        <v>-22.947975</v>
      </c>
      <c r="DT76" s="24">
        <f t="shared" ref="DT76:DT78" ca="1" si="260">DI76+DR76</f>
        <v>-70.619291666666669</v>
      </c>
      <c r="DU76" s="24">
        <f t="shared" ref="DU76:DU78" ca="1" si="261">DI76-DR76</f>
        <v>42.032916666666665</v>
      </c>
    </row>
    <row r="77" spans="1:125" s="21" customFormat="1">
      <c r="C77" s="8" t="s">
        <v>9</v>
      </c>
      <c r="D77" s="24">
        <f ca="1">D69-P61*F63/100</f>
        <v>89.886499999999998</v>
      </c>
      <c r="E77" s="24">
        <f ca="1">E69-P62*F63/100</f>
        <v>56.282999999999994</v>
      </c>
      <c r="F77" s="24">
        <f t="shared" ref="F77:I77" ca="1" si="262">F69</f>
        <v>-37.835000000000001</v>
      </c>
      <c r="G77" s="24">
        <f t="shared" ca="1" si="262"/>
        <v>-20.701000000000001</v>
      </c>
      <c r="H77" s="24">
        <f t="shared" ca="1" si="262"/>
        <v>-2.496</v>
      </c>
      <c r="I77" s="24">
        <f t="shared" ca="1" si="262"/>
        <v>-3.673</v>
      </c>
      <c r="J77" s="24">
        <f t="shared" ca="1" si="220"/>
        <v>-40.331000000000003</v>
      </c>
      <c r="K77" s="24">
        <f t="shared" ca="1" si="221"/>
        <v>-24.374000000000002</v>
      </c>
      <c r="L77" s="24">
        <f t="shared" ca="1" si="222"/>
        <v>-47.643200000000007</v>
      </c>
      <c r="M77" s="24">
        <f t="shared" ca="1" si="213"/>
        <v>-36.473300000000002</v>
      </c>
      <c r="N77" s="24">
        <f ca="1">IF($C$2&lt;=$C$3,L77,M77)</f>
        <v>-47.643200000000007</v>
      </c>
      <c r="O77" s="24">
        <f t="shared" ca="1" si="223"/>
        <v>89.886499999999998</v>
      </c>
      <c r="P77" s="24">
        <f t="shared" ca="1" si="224"/>
        <v>8.6397999999999868</v>
      </c>
      <c r="Q77" s="24">
        <f t="shared" ca="1" si="225"/>
        <v>103.92619999999999</v>
      </c>
      <c r="S77" s="40"/>
      <c r="U77" s="8" t="s">
        <v>9</v>
      </c>
      <c r="V77" s="24">
        <f ca="1">V69-AH61*X63/100</f>
        <v>68.631500000000003</v>
      </c>
      <c r="W77" s="24">
        <f ca="1">W69-AH62*X63/100</f>
        <v>42.81</v>
      </c>
      <c r="X77" s="24">
        <f t="shared" ref="X77:AA77" ca="1" si="263">X69</f>
        <v>-46.436</v>
      </c>
      <c r="Y77" s="24">
        <f t="shared" ca="1" si="263"/>
        <v>-25.355</v>
      </c>
      <c r="Z77" s="24">
        <f t="shared" ca="1" si="263"/>
        <v>-3.0609999999999999</v>
      </c>
      <c r="AA77" s="24">
        <f t="shared" ca="1" si="263"/>
        <v>-4.5030000000000001</v>
      </c>
      <c r="AB77" s="24">
        <f t="shared" ca="1" si="226"/>
        <v>-49.497</v>
      </c>
      <c r="AC77" s="24">
        <f t="shared" ca="1" si="227"/>
        <v>-29.858000000000001</v>
      </c>
      <c r="AD77" s="24">
        <f t="shared" ca="1" si="228"/>
        <v>-58.4544</v>
      </c>
      <c r="AE77" s="24">
        <f t="shared" ca="1" si="214"/>
        <v>-44.707099999999997</v>
      </c>
      <c r="AF77" s="24">
        <f ca="1">IF($C$2&lt;=$C$3,AD77,AE77)</f>
        <v>-58.4544</v>
      </c>
      <c r="AG77" s="24">
        <f t="shared" ca="1" si="229"/>
        <v>68.631500000000003</v>
      </c>
      <c r="AH77" s="24">
        <f t="shared" ca="1" si="230"/>
        <v>-15.644399999999997</v>
      </c>
      <c r="AI77" s="24">
        <f t="shared" ca="1" si="231"/>
        <v>101.26439999999999</v>
      </c>
      <c r="AK77" s="40"/>
      <c r="AM77" s="8" t="s">
        <v>9</v>
      </c>
      <c r="AN77" s="24">
        <f ca="1">AN69-AZ61*AP63/100</f>
        <v>45.771999999999998</v>
      </c>
      <c r="AO77" s="24">
        <f ca="1">AO69-AZ62*AP63/100</f>
        <v>29.484000000000002</v>
      </c>
      <c r="AP77" s="24">
        <f t="shared" ref="AP77:AS77" ca="1" si="264">AP69</f>
        <v>-41.264000000000003</v>
      </c>
      <c r="AQ77" s="24">
        <f t="shared" ca="1" si="264"/>
        <v>-22.449000000000002</v>
      </c>
      <c r="AR77" s="24">
        <f t="shared" ca="1" si="264"/>
        <v>-2.7130000000000001</v>
      </c>
      <c r="AS77" s="24">
        <f t="shared" ca="1" si="264"/>
        <v>-3.992</v>
      </c>
      <c r="AT77" s="24">
        <f t="shared" ca="1" si="232"/>
        <v>-43.977000000000004</v>
      </c>
      <c r="AU77" s="24">
        <f t="shared" ca="1" si="233"/>
        <v>-26.441000000000003</v>
      </c>
      <c r="AV77" s="24">
        <f t="shared" ca="1" si="234"/>
        <v>-51.909300000000002</v>
      </c>
      <c r="AW77" s="24">
        <f t="shared" ca="1" si="215"/>
        <v>-39.634100000000004</v>
      </c>
      <c r="AX77" s="24">
        <f ca="1">IF($C$2&lt;=$C$3,AV77,AW77)</f>
        <v>-51.909300000000002</v>
      </c>
      <c r="AY77" s="24">
        <f t="shared" ca="1" si="235"/>
        <v>45.771999999999998</v>
      </c>
      <c r="AZ77" s="24">
        <f t="shared" ca="1" si="236"/>
        <v>-22.4253</v>
      </c>
      <c r="BA77" s="24">
        <f t="shared" ca="1" si="237"/>
        <v>81.393300000000011</v>
      </c>
      <c r="BC77" s="40"/>
      <c r="BE77" s="8" t="s">
        <v>9</v>
      </c>
      <c r="BF77" s="24">
        <f ca="1">BF69-BR61*BH63/100</f>
        <v>77.444000000000003</v>
      </c>
      <c r="BG77" s="24">
        <f ca="1">BG69-BR62*BH63/100</f>
        <v>48.037500000000001</v>
      </c>
      <c r="BH77" s="24">
        <f t="shared" ref="BH77:BK77" ca="1" si="265">BH69</f>
        <v>-39.927999999999997</v>
      </c>
      <c r="BI77" s="24">
        <f t="shared" ca="1" si="265"/>
        <v>-21.745000000000001</v>
      </c>
      <c r="BJ77" s="24">
        <f t="shared" ca="1" si="265"/>
        <v>-2.6269999999999998</v>
      </c>
      <c r="BK77" s="24">
        <f t="shared" ca="1" si="265"/>
        <v>-3.8650000000000002</v>
      </c>
      <c r="BL77" s="24">
        <f t="shared" ca="1" si="238"/>
        <v>-42.555</v>
      </c>
      <c r="BM77" s="24">
        <f t="shared" ca="1" si="239"/>
        <v>-25.61</v>
      </c>
      <c r="BN77" s="24">
        <f t="shared" ca="1" si="240"/>
        <v>-50.238</v>
      </c>
      <c r="BO77" s="24">
        <f t="shared" ca="1" si="216"/>
        <v>-38.3765</v>
      </c>
      <c r="BP77" s="24">
        <f ca="1">IF($C$2&lt;=$C$3,BN77,BO77)</f>
        <v>-50.238</v>
      </c>
      <c r="BQ77" s="24">
        <f t="shared" ca="1" si="241"/>
        <v>77.444000000000003</v>
      </c>
      <c r="BR77" s="24">
        <f t="shared" ca="1" si="242"/>
        <v>-2.2004999999999981</v>
      </c>
      <c r="BS77" s="24">
        <f t="shared" ca="1" si="243"/>
        <v>98.275499999999994</v>
      </c>
      <c r="BU77" s="40"/>
      <c r="BW77" s="8" t="s">
        <v>9</v>
      </c>
      <c r="BX77" s="24">
        <f ca="1">BX69-CJ61*BZ63/100</f>
        <v>89.652999999999992</v>
      </c>
      <c r="BY77" s="24">
        <f ca="1">BY69-CJ62*BZ63/100</f>
        <v>55.764499999999998</v>
      </c>
      <c r="BZ77" s="24">
        <f t="shared" ref="BZ77:CC77" ca="1" si="266">BZ69</f>
        <v>-40.972000000000001</v>
      </c>
      <c r="CA77" s="24">
        <f t="shared" ca="1" si="266"/>
        <v>-22.344000000000001</v>
      </c>
      <c r="CB77" s="24">
        <f t="shared" ca="1" si="266"/>
        <v>-2.698</v>
      </c>
      <c r="CC77" s="24">
        <f t="shared" ca="1" si="266"/>
        <v>-3.97</v>
      </c>
      <c r="CD77" s="24">
        <f t="shared" ca="1" si="244"/>
        <v>-43.67</v>
      </c>
      <c r="CE77" s="24">
        <f t="shared" ca="1" si="245"/>
        <v>-26.314</v>
      </c>
      <c r="CF77" s="24">
        <f t="shared" ca="1" si="246"/>
        <v>-51.5642</v>
      </c>
      <c r="CG77" s="24">
        <f t="shared" ca="1" si="217"/>
        <v>-39.414999999999999</v>
      </c>
      <c r="CH77" s="24">
        <f ca="1">IF($C$2&lt;=$C$3,CF77,CG77)</f>
        <v>-51.5642</v>
      </c>
      <c r="CI77" s="24">
        <f t="shared" ca="1" si="247"/>
        <v>89.652999999999992</v>
      </c>
      <c r="CJ77" s="24">
        <f t="shared" ca="1" si="248"/>
        <v>4.2002999999999986</v>
      </c>
      <c r="CK77" s="24">
        <f t="shared" ca="1" si="249"/>
        <v>107.3287</v>
      </c>
      <c r="CM77" s="40"/>
      <c r="CO77" s="8" t="s">
        <v>9</v>
      </c>
      <c r="CP77" s="24">
        <f ca="1">CP69-DB61*CR63/100</f>
        <v>68.907999999999987</v>
      </c>
      <c r="CQ77" s="24">
        <f ca="1">CQ69-DB62*CR63/100</f>
        <v>42.8155</v>
      </c>
      <c r="CR77" s="24">
        <f t="shared" ref="CR77:CU77" ca="1" si="267">CR69</f>
        <v>-35.607999999999997</v>
      </c>
      <c r="CS77" s="24">
        <f t="shared" ca="1" si="267"/>
        <v>-19.486000000000001</v>
      </c>
      <c r="CT77" s="24">
        <f t="shared" ca="1" si="267"/>
        <v>-2.35</v>
      </c>
      <c r="CU77" s="24">
        <f t="shared" ca="1" si="267"/>
        <v>-3.4580000000000002</v>
      </c>
      <c r="CV77" s="24">
        <f t="shared" ca="1" si="250"/>
        <v>-37.957999999999998</v>
      </c>
      <c r="CW77" s="24">
        <f t="shared" ca="1" si="251"/>
        <v>-22.944000000000003</v>
      </c>
      <c r="CX77" s="24">
        <f t="shared" ca="1" si="252"/>
        <v>-44.841200000000001</v>
      </c>
      <c r="CY77" s="24">
        <f t="shared" ca="1" si="218"/>
        <v>-34.331400000000002</v>
      </c>
      <c r="CZ77" s="24">
        <f ca="1">IF($C$2&lt;=$C$3,CX77,CY77)</f>
        <v>-44.841200000000001</v>
      </c>
      <c r="DA77" s="24">
        <f t="shared" ca="1" si="253"/>
        <v>68.907999999999987</v>
      </c>
      <c r="DB77" s="24">
        <f t="shared" ca="1" si="254"/>
        <v>-2.0257000000000005</v>
      </c>
      <c r="DC77" s="24">
        <f t="shared" ca="1" si="255"/>
        <v>87.656700000000001</v>
      </c>
      <c r="DE77" s="40"/>
      <c r="DG77" s="8" t="s">
        <v>9</v>
      </c>
      <c r="DH77" s="24">
        <f ca="1">DH69-DT61*DJ63/100</f>
        <v>68.907999999999987</v>
      </c>
      <c r="DI77" s="24">
        <f ca="1">DI69-DT62*DJ63/100</f>
        <v>42.8155</v>
      </c>
      <c r="DJ77" s="24">
        <f t="shared" ref="DJ77:DM77" ca="1" si="268">DJ69</f>
        <v>-35.607999999999997</v>
      </c>
      <c r="DK77" s="24">
        <f t="shared" ca="1" si="268"/>
        <v>-19.486000000000001</v>
      </c>
      <c r="DL77" s="24">
        <f t="shared" ca="1" si="268"/>
        <v>-2.35</v>
      </c>
      <c r="DM77" s="24">
        <f t="shared" ca="1" si="268"/>
        <v>-3.4580000000000002</v>
      </c>
      <c r="DN77" s="24">
        <f t="shared" ca="1" si="256"/>
        <v>-37.957999999999998</v>
      </c>
      <c r="DO77" s="24">
        <f t="shared" ca="1" si="257"/>
        <v>-22.944000000000003</v>
      </c>
      <c r="DP77" s="24">
        <f t="shared" ca="1" si="258"/>
        <v>-44.841200000000001</v>
      </c>
      <c r="DQ77" s="24">
        <f t="shared" ca="1" si="219"/>
        <v>-34.331400000000002</v>
      </c>
      <c r="DR77" s="24">
        <f ca="1">IF($C$2&lt;=$C$3,DP77,DQ77)</f>
        <v>-44.841200000000001</v>
      </c>
      <c r="DS77" s="24">
        <f t="shared" ca="1" si="259"/>
        <v>68.907999999999987</v>
      </c>
      <c r="DT77" s="24">
        <f t="shared" ca="1" si="260"/>
        <v>-2.0257000000000005</v>
      </c>
      <c r="DU77" s="24">
        <f t="shared" ca="1" si="261"/>
        <v>87.656700000000001</v>
      </c>
    </row>
    <row r="78" spans="1:125" s="21" customFormat="1">
      <c r="C78" s="8" t="s">
        <v>8</v>
      </c>
      <c r="D78" s="24">
        <f ca="1">D70+P61*F64/100</f>
        <v>-80.141499999999994</v>
      </c>
      <c r="E78" s="24">
        <f ca="1">E70+P62*F64/100</f>
        <v>-49.773000000000003</v>
      </c>
      <c r="F78" s="24">
        <f t="shared" ref="F78:I78" ca="1" si="269">F70</f>
        <v>-37.835000000000001</v>
      </c>
      <c r="G78" s="24">
        <f t="shared" ca="1" si="269"/>
        <v>-20.701000000000001</v>
      </c>
      <c r="H78" s="24">
        <f t="shared" ca="1" si="269"/>
        <v>-2.496</v>
      </c>
      <c r="I78" s="24">
        <f t="shared" ca="1" si="269"/>
        <v>-3.673</v>
      </c>
      <c r="J78" s="24">
        <f t="shared" ca="1" si="220"/>
        <v>-40.331000000000003</v>
      </c>
      <c r="K78" s="24">
        <f t="shared" ca="1" si="221"/>
        <v>-24.374000000000002</v>
      </c>
      <c r="L78" s="24">
        <f t="shared" ca="1" si="222"/>
        <v>-47.643200000000007</v>
      </c>
      <c r="M78" s="24">
        <f t="shared" ca="1" si="213"/>
        <v>-36.473300000000002</v>
      </c>
      <c r="N78" s="24">
        <f ca="1">IF($C$2&lt;=$C$3,L78,M78)</f>
        <v>-47.643200000000007</v>
      </c>
      <c r="O78" s="24">
        <f t="shared" ca="1" si="223"/>
        <v>-80.141499999999994</v>
      </c>
      <c r="P78" s="24">
        <f t="shared" ca="1" si="224"/>
        <v>-97.416200000000003</v>
      </c>
      <c r="Q78" s="24">
        <f t="shared" ca="1" si="225"/>
        <v>-2.1297999999999959</v>
      </c>
      <c r="S78" s="40"/>
      <c r="U78" s="8" t="s">
        <v>8</v>
      </c>
      <c r="V78" s="24">
        <f ca="1">V70+AH61*X64/100</f>
        <v>-77.781499999999994</v>
      </c>
      <c r="W78" s="24">
        <f ca="1">W70+AH62*X64/100</f>
        <v>-48.515999999999998</v>
      </c>
      <c r="X78" s="24">
        <f t="shared" ref="X78:AA78" ca="1" si="270">X70</f>
        <v>-46.436</v>
      </c>
      <c r="Y78" s="24">
        <f t="shared" ca="1" si="270"/>
        <v>-25.355</v>
      </c>
      <c r="Z78" s="24">
        <f t="shared" ca="1" si="270"/>
        <v>-3.0609999999999999</v>
      </c>
      <c r="AA78" s="24">
        <f t="shared" ca="1" si="270"/>
        <v>-4.5030000000000001</v>
      </c>
      <c r="AB78" s="24">
        <f t="shared" ca="1" si="226"/>
        <v>-49.497</v>
      </c>
      <c r="AC78" s="24">
        <f t="shared" ca="1" si="227"/>
        <v>-29.858000000000001</v>
      </c>
      <c r="AD78" s="24">
        <f t="shared" ca="1" si="228"/>
        <v>-58.4544</v>
      </c>
      <c r="AE78" s="24">
        <f t="shared" ca="1" si="214"/>
        <v>-44.707099999999997</v>
      </c>
      <c r="AF78" s="24">
        <f ca="1">IF($C$2&lt;=$C$3,AD78,AE78)</f>
        <v>-58.4544</v>
      </c>
      <c r="AG78" s="24">
        <f t="shared" ca="1" si="229"/>
        <v>-77.781499999999994</v>
      </c>
      <c r="AH78" s="24">
        <f t="shared" ca="1" si="230"/>
        <v>-106.9704</v>
      </c>
      <c r="AI78" s="24">
        <f t="shared" ca="1" si="231"/>
        <v>9.9384000000000015</v>
      </c>
      <c r="AK78" s="40"/>
      <c r="AM78" s="8" t="s">
        <v>8</v>
      </c>
      <c r="AN78" s="24">
        <f ca="1">AN70+AZ61*AP64/100</f>
        <v>-60.067999999999991</v>
      </c>
      <c r="AO78" s="24">
        <f ca="1">AO70+AZ62*AP64/100</f>
        <v>-38.771999999999998</v>
      </c>
      <c r="AP78" s="24">
        <f t="shared" ref="AP78:AS78" ca="1" si="271">AP70</f>
        <v>-41.264000000000003</v>
      </c>
      <c r="AQ78" s="24">
        <f t="shared" ca="1" si="271"/>
        <v>-22.449000000000002</v>
      </c>
      <c r="AR78" s="24">
        <f t="shared" ca="1" si="271"/>
        <v>-2.7130000000000001</v>
      </c>
      <c r="AS78" s="24">
        <f t="shared" ca="1" si="271"/>
        <v>-3.992</v>
      </c>
      <c r="AT78" s="24">
        <f t="shared" ca="1" si="232"/>
        <v>-43.977000000000004</v>
      </c>
      <c r="AU78" s="24">
        <f t="shared" ca="1" si="233"/>
        <v>-26.441000000000003</v>
      </c>
      <c r="AV78" s="24">
        <f t="shared" ca="1" si="234"/>
        <v>-51.909300000000002</v>
      </c>
      <c r="AW78" s="24">
        <f t="shared" ca="1" si="215"/>
        <v>-39.634100000000004</v>
      </c>
      <c r="AX78" s="24">
        <f ca="1">IF($C$2&lt;=$C$3,AV78,AW78)</f>
        <v>-51.909300000000002</v>
      </c>
      <c r="AY78" s="24">
        <f t="shared" ca="1" si="235"/>
        <v>-60.067999999999991</v>
      </c>
      <c r="AZ78" s="24">
        <f t="shared" ca="1" si="236"/>
        <v>-90.681299999999993</v>
      </c>
      <c r="BA78" s="24">
        <f t="shared" ca="1" si="237"/>
        <v>13.137300000000003</v>
      </c>
      <c r="BC78" s="40"/>
      <c r="BE78" s="8" t="s">
        <v>8</v>
      </c>
      <c r="BF78" s="24">
        <f ca="1">BF70+BR61*BH64/100</f>
        <v>-61.497999999999998</v>
      </c>
      <c r="BG78" s="24">
        <f ca="1">BG70+BR62*BH64/100</f>
        <v>-38.335499999999996</v>
      </c>
      <c r="BH78" s="24">
        <f t="shared" ref="BH78:BK78" ca="1" si="272">BH70</f>
        <v>-39.927999999999997</v>
      </c>
      <c r="BI78" s="24">
        <f t="shared" ca="1" si="272"/>
        <v>-21.745000000000001</v>
      </c>
      <c r="BJ78" s="24">
        <f t="shared" ca="1" si="272"/>
        <v>-2.6269999999999998</v>
      </c>
      <c r="BK78" s="24">
        <f t="shared" ca="1" si="272"/>
        <v>-3.8650000000000002</v>
      </c>
      <c r="BL78" s="24">
        <f t="shared" ca="1" si="238"/>
        <v>-42.555</v>
      </c>
      <c r="BM78" s="24">
        <f t="shared" ca="1" si="239"/>
        <v>-25.61</v>
      </c>
      <c r="BN78" s="24">
        <f t="shared" ca="1" si="240"/>
        <v>-50.238</v>
      </c>
      <c r="BO78" s="24">
        <f t="shared" ca="1" si="216"/>
        <v>-38.3765</v>
      </c>
      <c r="BP78" s="24">
        <f ca="1">IF($C$2&lt;=$C$3,BN78,BO78)</f>
        <v>-50.238</v>
      </c>
      <c r="BQ78" s="24">
        <f t="shared" ca="1" si="241"/>
        <v>-61.497999999999998</v>
      </c>
      <c r="BR78" s="24">
        <f t="shared" ca="1" si="242"/>
        <v>-88.573499999999996</v>
      </c>
      <c r="BS78" s="24">
        <f t="shared" ca="1" si="243"/>
        <v>11.902500000000003</v>
      </c>
      <c r="BU78" s="40"/>
      <c r="BW78" s="8" t="s">
        <v>8</v>
      </c>
      <c r="BX78" s="24">
        <f ca="1">BX70+CJ61*BZ64/100</f>
        <v>-90.456999999999994</v>
      </c>
      <c r="BY78" s="24">
        <f ca="1">BY70+CJ62*BZ64/100</f>
        <v>-56.200500000000005</v>
      </c>
      <c r="BZ78" s="24">
        <f t="shared" ref="BZ78:CC78" ca="1" si="273">BZ70</f>
        <v>-40.972000000000001</v>
      </c>
      <c r="CA78" s="24">
        <f t="shared" ca="1" si="273"/>
        <v>-22.344000000000001</v>
      </c>
      <c r="CB78" s="24">
        <f t="shared" ca="1" si="273"/>
        <v>-2.698</v>
      </c>
      <c r="CC78" s="24">
        <f t="shared" ca="1" si="273"/>
        <v>-3.97</v>
      </c>
      <c r="CD78" s="24">
        <f t="shared" ca="1" si="244"/>
        <v>-43.67</v>
      </c>
      <c r="CE78" s="24">
        <f t="shared" ca="1" si="245"/>
        <v>-26.314</v>
      </c>
      <c r="CF78" s="24">
        <f t="shared" ca="1" si="246"/>
        <v>-51.5642</v>
      </c>
      <c r="CG78" s="24">
        <f t="shared" ca="1" si="217"/>
        <v>-39.414999999999999</v>
      </c>
      <c r="CH78" s="24">
        <f ca="1">IF($C$2&lt;=$C$3,CF78,CG78)</f>
        <v>-51.5642</v>
      </c>
      <c r="CI78" s="24">
        <f t="shared" ca="1" si="247"/>
        <v>-90.456999999999994</v>
      </c>
      <c r="CJ78" s="24">
        <f t="shared" ca="1" si="248"/>
        <v>-107.7647</v>
      </c>
      <c r="CK78" s="24">
        <f t="shared" ca="1" si="249"/>
        <v>-4.6363000000000056</v>
      </c>
      <c r="CM78" s="40"/>
      <c r="CO78" s="8" t="s">
        <v>8</v>
      </c>
      <c r="CP78" s="24">
        <f ca="1">CP70+DB61*CR64/100</f>
        <v>-90.618000000000009</v>
      </c>
      <c r="CQ78" s="24">
        <f ca="1">CQ70+DB62*CR64/100</f>
        <v>-56.353500000000004</v>
      </c>
      <c r="CR78" s="24">
        <f t="shared" ref="CR78:CU78" ca="1" si="274">CR70</f>
        <v>-35.607999999999997</v>
      </c>
      <c r="CS78" s="24">
        <f t="shared" ca="1" si="274"/>
        <v>-19.486000000000001</v>
      </c>
      <c r="CT78" s="24">
        <f t="shared" ca="1" si="274"/>
        <v>-2.35</v>
      </c>
      <c r="CU78" s="24">
        <f t="shared" ca="1" si="274"/>
        <v>-3.4580000000000002</v>
      </c>
      <c r="CV78" s="24">
        <f t="shared" ca="1" si="250"/>
        <v>-37.957999999999998</v>
      </c>
      <c r="CW78" s="24">
        <f t="shared" ca="1" si="251"/>
        <v>-22.944000000000003</v>
      </c>
      <c r="CX78" s="24">
        <f t="shared" ca="1" si="252"/>
        <v>-44.841200000000001</v>
      </c>
      <c r="CY78" s="24">
        <f t="shared" ca="1" si="218"/>
        <v>-34.331400000000002</v>
      </c>
      <c r="CZ78" s="24">
        <f ca="1">IF($C$2&lt;=$C$3,CX78,CY78)</f>
        <v>-44.841200000000001</v>
      </c>
      <c r="DA78" s="24">
        <f t="shared" ca="1" si="253"/>
        <v>-90.618000000000009</v>
      </c>
      <c r="DB78" s="24">
        <f t="shared" ca="1" si="254"/>
        <v>-101.19470000000001</v>
      </c>
      <c r="DC78" s="24">
        <f t="shared" ca="1" si="255"/>
        <v>-11.512300000000003</v>
      </c>
      <c r="DE78" s="40"/>
      <c r="DG78" s="8" t="s">
        <v>8</v>
      </c>
      <c r="DH78" s="24">
        <f ca="1">DH70+DT61*DJ64/100</f>
        <v>-80.325999999999993</v>
      </c>
      <c r="DI78" s="24">
        <f ca="1">DI70+DT62*DJ64/100</f>
        <v>-49.955500000000001</v>
      </c>
      <c r="DJ78" s="24">
        <f t="shared" ref="DJ78:DM78" ca="1" si="275">DJ70</f>
        <v>-35.607999999999997</v>
      </c>
      <c r="DK78" s="24">
        <f t="shared" ca="1" si="275"/>
        <v>-19.486000000000001</v>
      </c>
      <c r="DL78" s="24">
        <f t="shared" ca="1" si="275"/>
        <v>-2.35</v>
      </c>
      <c r="DM78" s="24">
        <f t="shared" ca="1" si="275"/>
        <v>-3.4580000000000002</v>
      </c>
      <c r="DN78" s="24">
        <f t="shared" ca="1" si="256"/>
        <v>-37.957999999999998</v>
      </c>
      <c r="DO78" s="24">
        <f t="shared" ca="1" si="257"/>
        <v>-22.944000000000003</v>
      </c>
      <c r="DP78" s="24">
        <f t="shared" ca="1" si="258"/>
        <v>-44.841200000000001</v>
      </c>
      <c r="DQ78" s="24">
        <f t="shared" ca="1" si="219"/>
        <v>-34.331400000000002</v>
      </c>
      <c r="DR78" s="24">
        <f ca="1">IF($C$2&lt;=$C$3,DP78,DQ78)</f>
        <v>-44.841200000000001</v>
      </c>
      <c r="DS78" s="24">
        <f t="shared" ca="1" si="259"/>
        <v>-80.325999999999993</v>
      </c>
      <c r="DT78" s="24">
        <f t="shared" ca="1" si="260"/>
        <v>-94.796700000000001</v>
      </c>
      <c r="DU78" s="24">
        <f t="shared" ca="1" si="261"/>
        <v>-5.1143000000000001</v>
      </c>
    </row>
    <row r="79" spans="1:125" s="21" customFormat="1">
      <c r="C79" s="8" t="s">
        <v>58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>
        <f ca="1">MIN(P60-F64/100,MAX(F63/100,O71))</f>
        <v>2.253171515936363</v>
      </c>
      <c r="P79" s="24">
        <f ca="1">MIN(P60-F64/100,MAX(F63/100,P71))</f>
        <v>0.64327665419409841</v>
      </c>
      <c r="Q79" s="24">
        <f ca="1">MIN(P60-F64/100,MAX(F63/100,Q71))</f>
        <v>3.8777088365777796</v>
      </c>
      <c r="S79" s="40"/>
      <c r="U79" s="8" t="s">
        <v>58</v>
      </c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>
        <f ca="1">MIN(AH60-X64/100,MAX(X63/100,AG71))</f>
        <v>1.8031336015244548</v>
      </c>
      <c r="AH79" s="24">
        <f ca="1">MIN(AH60-X64/100,MAX(X63/100,AH71))</f>
        <v>0.35</v>
      </c>
      <c r="AI79" s="24">
        <f ca="1">MIN(AH60-X64/100,MAX(X63/100,AI71))</f>
        <v>3.4499999999999997</v>
      </c>
      <c r="AK79" s="40"/>
      <c r="AM79" s="8" t="s">
        <v>58</v>
      </c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>
        <f ca="1">MIN(AZ60-AP64/100,MAX(AP63/100,AY71))</f>
        <v>1.5176498724489798</v>
      </c>
      <c r="AZ79" s="24">
        <f ca="1">MIN(AZ60-AP64/100,MAX(AP63/100,AZ71))</f>
        <v>0.35</v>
      </c>
      <c r="BA79" s="24">
        <f ca="1">MIN(AZ60-AP64/100,MAX(AP63/100,BA71))</f>
        <v>3.0500000000000003</v>
      </c>
      <c r="BC79" s="40"/>
      <c r="BE79" s="8" t="s">
        <v>58</v>
      </c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>
        <f ca="1">MIN(BR60-BH64/100,MAX(BH63/100,BQ71))</f>
        <v>1.6549334434512244</v>
      </c>
      <c r="BR79" s="24">
        <f ca="1">MIN(BR60-BH64/100,MAX(BH63/100,BR71))</f>
        <v>0.15</v>
      </c>
      <c r="BS79" s="24">
        <f ca="1">MIN(BR60-BH64/100,MAX(BH63/100,BS71))</f>
        <v>2.85</v>
      </c>
      <c r="BU79" s="40"/>
      <c r="BW79" s="8" t="s">
        <v>58</v>
      </c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>
        <f ca="1">MIN(CJ60-BZ64/100,MAX(BZ63/100,CI71))</f>
        <v>2.0921899579886367</v>
      </c>
      <c r="CJ79" s="24">
        <f ca="1">MIN(CJ60-BZ64/100,MAX(BZ63/100,CJ71))</f>
        <v>0.48131335685258803</v>
      </c>
      <c r="CK79" s="24">
        <f ca="1">MIN(CJ60-BZ64/100,MAX(BZ63/100,CK71))</f>
        <v>3.7050663153664094</v>
      </c>
      <c r="CM79" s="40"/>
      <c r="CO79" s="8" t="s">
        <v>58</v>
      </c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>
        <f ca="1">MIN(DB60-CR64/100,MAX(CR63/100,DA71))</f>
        <v>1.6890616228354278</v>
      </c>
      <c r="DB79" s="24">
        <f ca="1">MIN(DB60-CR64/100,MAX(CR63/100,DB71))</f>
        <v>0.35</v>
      </c>
      <c r="DC79" s="24">
        <f ca="1">MIN(DB60-CR64/100,MAX(CR63/100,DC71))</f>
        <v>3.0901349380014587</v>
      </c>
      <c r="DE79" s="40"/>
      <c r="DG79" s="8" t="s">
        <v>58</v>
      </c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>
        <f ca="1">MIN(DT60-DJ64/100,MAX(DJ63/100,DS71))</f>
        <v>1.6890616228354278</v>
      </c>
      <c r="DT79" s="24">
        <f ca="1">MIN(DT60-DJ64/100,MAX(DJ63/100,DT71))</f>
        <v>0.35</v>
      </c>
      <c r="DU79" s="24">
        <f ca="1">MIN(DT60-DJ64/100,MAX(DJ63/100,DU71))</f>
        <v>3.0901349380014587</v>
      </c>
    </row>
    <row r="80" spans="1:125" s="21" customFormat="1">
      <c r="C80" s="8" t="s">
        <v>59</v>
      </c>
      <c r="O80" s="24">
        <f ca="1">O67+(P61*P60/2-(O67-O68)/P60)*O79-P61*O79^2/2</f>
        <v>40.263204101559793</v>
      </c>
      <c r="P80" s="24">
        <f ca="1">P67+(P62*P60/2-(P67-P68)/P60)*P79-P62*P79^2/2</f>
        <v>62.16204549693289</v>
      </c>
      <c r="Q80" s="24">
        <f ca="1">Q67+(P62*P60/2-(Q67-Q68)/P60)*Q79-P62*Q79^2/2</f>
        <v>65.022798347357195</v>
      </c>
      <c r="S80" s="40"/>
      <c r="U80" s="8" t="s">
        <v>59</v>
      </c>
      <c r="AG80" s="24">
        <f ca="1">AG67+(AH61*AH60/2-(AG67-AG68)/AH60)*AG79-AH61*AG79^2/2</f>
        <v>29.670231886512795</v>
      </c>
      <c r="AH80" s="24">
        <f ca="1">AH67+(AH62*AH60/2-(AH67-AH68)/AH60)*AH79-AH62*AH79^2/2</f>
        <v>78.299380263157886</v>
      </c>
      <c r="AI80" s="24">
        <f ca="1">AI67+(AH62*AH60/2-(AI67-AI68)/AH60)*AI79-AH62*AI79^2/2</f>
        <v>68.867438157894753</v>
      </c>
      <c r="AK80" s="40"/>
      <c r="AM80" s="8" t="s">
        <v>59</v>
      </c>
      <c r="AY80" s="24">
        <f ca="1">AY67+(AZ61*AZ60/2-(AY67-AY68)/AZ60)*AY79-AZ61*AY79^2/2</f>
        <v>13.245918252750336</v>
      </c>
      <c r="AZ80" s="24">
        <f ca="1">AZ67+(AZ62*AZ60/2-(AZ67-AZ68)/AZ60)*AZ79-AZ62*AZ79^2/2</f>
        <v>78.626356249999986</v>
      </c>
      <c r="BA80" s="24">
        <f ca="1">BA67+(AZ62*AZ60/2-(BA67-BA68)/AZ60)*BA79-AZ62*BA79^2/2</f>
        <v>32.322162500000005</v>
      </c>
      <c r="BC80" s="40"/>
      <c r="BE80" s="8" t="s">
        <v>59</v>
      </c>
      <c r="BQ80" s="24">
        <f ca="1">BQ67+(BR61*BR60/2-(BQ67-BQ68)/BR60)*BQ79-BR61*BQ79^2/2</f>
        <v>22.178444988978114</v>
      </c>
      <c r="BR80" s="24">
        <f ca="1">BR67+(BR62*BR60/2-(BR67-BR68)/BR60)*BR79-BR62*BR79^2/2</f>
        <v>28.035885937500002</v>
      </c>
      <c r="BS80" s="24">
        <f ca="1">BS67+(BR62*BR60/2-(BS67-BS68)/BR60)*BS79-BR62*BS79^2/2</f>
        <v>75.783004687500039</v>
      </c>
      <c r="BU80" s="40"/>
      <c r="BW80" s="8" t="s">
        <v>59</v>
      </c>
      <c r="CI80" s="24">
        <f ca="1">CI67+(CJ61*CJ60/2-(CI67-CI68)/CJ60)*CI79-CJ61*CI79^2/2</f>
        <v>40.638869446537541</v>
      </c>
      <c r="CJ80" s="24">
        <f ca="1">CJ67+(CJ62*CJ60/2-(CJ67-CJ68)/CJ60)*CJ79-CJ62*CJ79^2/2</f>
        <v>66.671242447017889</v>
      </c>
      <c r="CK80" s="24">
        <f ca="1">CK67+(CJ62*CJ60/2-(CK67-CK68)/CJ60)*CK79-CJ62*CK79^2/2</f>
        <v>66.941824838198784</v>
      </c>
      <c r="CM80" s="40"/>
      <c r="CO80" s="8" t="s">
        <v>59</v>
      </c>
      <c r="DA80" s="24">
        <f ca="1">DA67+(DB61*DB60/2-(DA67-DA68)/DB60)*DA79-DB61*DA79^2/2</f>
        <v>39.743867434373072</v>
      </c>
      <c r="DB80" s="24">
        <f ca="1">DB67+(DB62*DB60/2-(DB67-DB68)/DB60)*DB79-DB62*DB79^2/2</f>
        <v>69.773816666666661</v>
      </c>
      <c r="DC80" s="24">
        <f ca="1">DC67+(DB62*DB60/2-(DC67-DC68)/DB60)*DC79-DB62*DC79^2/2</f>
        <v>42.441698291241238</v>
      </c>
      <c r="DE80" s="40"/>
      <c r="DG80" s="8" t="s">
        <v>59</v>
      </c>
      <c r="DS80" s="24">
        <f ca="1">DS67+(DT61*DT60/2-(DS67-DS68)/DT60)*DS79-DT61*DS79^2/2</f>
        <v>39.743867434373072</v>
      </c>
      <c r="DT80" s="24">
        <f ca="1">DT67+(DT62*DT60/2-(DT67-DT68)/DT60)*DT79-DT62*DT79^2/2</f>
        <v>69.773816666666661</v>
      </c>
      <c r="DU80" s="24">
        <f ca="1">DU67+(DT62*DT60/2-(DU67-DU68)/DT60)*DU79-DT62*DU79^2/2</f>
        <v>42.441698291241238</v>
      </c>
    </row>
    <row r="81" spans="1:126" s="21" customFormat="1">
      <c r="A81" s="22" t="s">
        <v>38</v>
      </c>
      <c r="S81" s="35" t="s">
        <v>38</v>
      </c>
      <c r="AK81" s="35" t="s">
        <v>38</v>
      </c>
      <c r="BC81" s="35" t="s">
        <v>38</v>
      </c>
      <c r="BU81" s="35" t="s">
        <v>38</v>
      </c>
      <c r="CM81" s="35" t="s">
        <v>38</v>
      </c>
      <c r="DE81" s="35" t="s">
        <v>38</v>
      </c>
    </row>
    <row r="82" spans="1:126" s="21" customFormat="1">
      <c r="A82" s="8" t="s">
        <v>44</v>
      </c>
      <c r="D82" s="23" t="s">
        <v>32</v>
      </c>
      <c r="E82" s="23" t="s">
        <v>51</v>
      </c>
      <c r="F82" s="23" t="s">
        <v>52</v>
      </c>
      <c r="G82" s="23" t="s">
        <v>60</v>
      </c>
      <c r="H82" s="23" t="s">
        <v>61</v>
      </c>
      <c r="I82" s="23" t="s">
        <v>62</v>
      </c>
      <c r="J82" s="23" t="s">
        <v>63</v>
      </c>
      <c r="K82" s="23"/>
      <c r="M82" s="23"/>
      <c r="N82" s="23"/>
      <c r="O82" s="23"/>
      <c r="P82" s="23"/>
      <c r="Q82" s="23"/>
      <c r="R82" s="23"/>
      <c r="S82" s="39" t="s">
        <v>44</v>
      </c>
      <c r="V82" s="23" t="s">
        <v>32</v>
      </c>
      <c r="W82" s="23" t="s">
        <v>51</v>
      </c>
      <c r="X82" s="23" t="s">
        <v>52</v>
      </c>
      <c r="Y82" s="23" t="s">
        <v>60</v>
      </c>
      <c r="Z82" s="23" t="s">
        <v>61</v>
      </c>
      <c r="AA82" s="23" t="s">
        <v>62</v>
      </c>
      <c r="AB82" s="23" t="s">
        <v>63</v>
      </c>
      <c r="AC82" s="23"/>
      <c r="AE82" s="23"/>
      <c r="AF82" s="23"/>
      <c r="AG82" s="23"/>
      <c r="AH82" s="23"/>
      <c r="AI82" s="23"/>
      <c r="AJ82" s="23"/>
      <c r="AK82" s="39" t="s">
        <v>44</v>
      </c>
      <c r="AN82" s="23" t="s">
        <v>32</v>
      </c>
      <c r="AO82" s="23" t="s">
        <v>51</v>
      </c>
      <c r="AP82" s="23" t="s">
        <v>52</v>
      </c>
      <c r="AQ82" s="23" t="s">
        <v>60</v>
      </c>
      <c r="AR82" s="23" t="s">
        <v>61</v>
      </c>
      <c r="AS82" s="23" t="s">
        <v>62</v>
      </c>
      <c r="AT82" s="23" t="s">
        <v>63</v>
      </c>
      <c r="AU82" s="23"/>
      <c r="AW82" s="23"/>
      <c r="AX82" s="23"/>
      <c r="AY82" s="23"/>
      <c r="AZ82" s="23"/>
      <c r="BA82" s="23"/>
      <c r="BB82" s="23"/>
      <c r="BC82" s="39" t="s">
        <v>44</v>
      </c>
      <c r="BF82" s="23" t="s">
        <v>32</v>
      </c>
      <c r="BG82" s="23" t="s">
        <v>51</v>
      </c>
      <c r="BH82" s="23" t="s">
        <v>52</v>
      </c>
      <c r="BI82" s="23" t="s">
        <v>60</v>
      </c>
      <c r="BJ82" s="23" t="s">
        <v>61</v>
      </c>
      <c r="BK82" s="23" t="s">
        <v>62</v>
      </c>
      <c r="BL82" s="23" t="s">
        <v>63</v>
      </c>
      <c r="BM82" s="23"/>
      <c r="BO82" s="23"/>
      <c r="BP82" s="23"/>
      <c r="BQ82" s="23"/>
      <c r="BR82" s="23"/>
      <c r="BS82" s="23"/>
      <c r="BT82" s="23"/>
      <c r="BU82" s="39" t="s">
        <v>44</v>
      </c>
      <c r="BX82" s="23" t="s">
        <v>32</v>
      </c>
      <c r="BY82" s="23" t="s">
        <v>51</v>
      </c>
      <c r="BZ82" s="23" t="s">
        <v>52</v>
      </c>
      <c r="CA82" s="23" t="s">
        <v>60</v>
      </c>
      <c r="CB82" s="23" t="s">
        <v>61</v>
      </c>
      <c r="CC82" s="23" t="s">
        <v>62</v>
      </c>
      <c r="CD82" s="23" t="s">
        <v>63</v>
      </c>
      <c r="CE82" s="23"/>
      <c r="CG82" s="23"/>
      <c r="CH82" s="23"/>
      <c r="CI82" s="23"/>
      <c r="CJ82" s="23"/>
      <c r="CK82" s="23"/>
      <c r="CL82" s="23"/>
      <c r="CM82" s="39" t="s">
        <v>44</v>
      </c>
      <c r="CP82" s="23" t="s">
        <v>32</v>
      </c>
      <c r="CQ82" s="23" t="s">
        <v>51</v>
      </c>
      <c r="CR82" s="23" t="s">
        <v>52</v>
      </c>
      <c r="CS82" s="23" t="s">
        <v>60</v>
      </c>
      <c r="CT82" s="23" t="s">
        <v>61</v>
      </c>
      <c r="CU82" s="23" t="s">
        <v>62</v>
      </c>
      <c r="CV82" s="23" t="s">
        <v>63</v>
      </c>
      <c r="CW82" s="23"/>
      <c r="CY82" s="23"/>
      <c r="CZ82" s="23"/>
      <c r="DA82" s="23"/>
      <c r="DB82" s="23"/>
      <c r="DC82" s="23"/>
      <c r="DD82" s="23"/>
      <c r="DE82" s="39" t="s">
        <v>44</v>
      </c>
      <c r="DH82" s="23" t="s">
        <v>32</v>
      </c>
      <c r="DI82" s="23" t="s">
        <v>51</v>
      </c>
      <c r="DJ82" s="23" t="s">
        <v>52</v>
      </c>
      <c r="DK82" s="23" t="s">
        <v>60</v>
      </c>
      <c r="DL82" s="23" t="s">
        <v>61</v>
      </c>
      <c r="DM82" s="23" t="s">
        <v>62</v>
      </c>
      <c r="DN82" s="23" t="s">
        <v>63</v>
      </c>
      <c r="DO82" s="23"/>
      <c r="DQ82" s="23"/>
      <c r="DR82" s="23"/>
      <c r="DS82" s="23"/>
      <c r="DT82" s="23"/>
      <c r="DU82" s="23"/>
      <c r="DV82" s="23"/>
    </row>
    <row r="83" spans="1:126">
      <c r="A83" s="8" t="str">
        <f ca="1">B60</f>
        <v>21-22</v>
      </c>
      <c r="C83" s="8" t="s">
        <v>11</v>
      </c>
      <c r="D83" s="29">
        <f ca="1">O75</f>
        <v>-45.271887499999998</v>
      </c>
      <c r="E83" s="29">
        <f t="shared" ref="E83:E84" ca="1" si="276">P75</f>
        <v>60.895059883720926</v>
      </c>
      <c r="F83" s="29">
        <f t="shared" ref="F83:F84" ca="1" si="277">Q75</f>
        <v>-118.28810988372092</v>
      </c>
      <c r="G83" s="29">
        <f ca="1">MIN(D83:F83)</f>
        <v>-118.28810988372092</v>
      </c>
      <c r="H83" s="29">
        <f ca="1">MAX(D83:F83)</f>
        <v>60.895059883720926</v>
      </c>
      <c r="I83" s="33">
        <f ca="1">-G83/0.9/(F61-F62)/$N$3*1000</f>
        <v>5.9978538962204153</v>
      </c>
      <c r="J83" s="33">
        <f ca="1">H83/0.9/(F61-F62)/$N$3*1000</f>
        <v>3.0877124720581595</v>
      </c>
      <c r="K83" s="17" t="s">
        <v>64</v>
      </c>
      <c r="L83" s="21"/>
      <c r="M83" s="29"/>
      <c r="N83" s="29"/>
      <c r="O83" s="29"/>
      <c r="P83" s="29"/>
      <c r="Q83" s="29"/>
      <c r="R83" s="29"/>
      <c r="S83" s="39" t="str">
        <f ca="1">T60</f>
        <v>22-23</v>
      </c>
      <c r="U83" s="8" t="s">
        <v>11</v>
      </c>
      <c r="V83" s="29">
        <f ca="1">AG75</f>
        <v>-20.195137500000001</v>
      </c>
      <c r="W83" s="29">
        <f t="shared" ref="W83:W84" ca="1" si="278">AH75</f>
        <v>78.299159210526312</v>
      </c>
      <c r="X83" s="29">
        <f t="shared" ref="X83:X84" ca="1" si="279">AI75</f>
        <v>-103.49930921052632</v>
      </c>
      <c r="Y83" s="29">
        <f ca="1">MIN(V83:X83)</f>
        <v>-103.49930921052632</v>
      </c>
      <c r="Z83" s="29">
        <f ca="1">MAX(V83:X83)</f>
        <v>78.299159210526312</v>
      </c>
      <c r="AA83" s="33">
        <f ca="1">-Y83/0.9/(X61-X62)/$N$3*1000</f>
        <v>5.2479808462127533</v>
      </c>
      <c r="AB83" s="33">
        <f ca="1">Z83/0.9/(X61-X62)/$N$3*1000</f>
        <v>3.9701954626148703</v>
      </c>
      <c r="AC83" s="17" t="s">
        <v>64</v>
      </c>
      <c r="AD83" s="21"/>
      <c r="AE83" s="29"/>
      <c r="AF83" s="29"/>
      <c r="AG83" s="29"/>
      <c r="AH83" s="29"/>
      <c r="AI83" s="29"/>
      <c r="AJ83" s="29"/>
      <c r="AK83" s="39" t="str">
        <f ca="1">AL60</f>
        <v>23-24</v>
      </c>
      <c r="AM83" s="8" t="s">
        <v>11</v>
      </c>
      <c r="AN83" s="29">
        <f ca="1">AY75</f>
        <v>-13.476800000000001</v>
      </c>
      <c r="AO83" s="29">
        <f t="shared" ref="AO83:AO84" ca="1" si="280">AZ75</f>
        <v>78.626334374999999</v>
      </c>
      <c r="AP83" s="29">
        <f t="shared" ref="AP83:AP84" ca="1" si="281">BA75</f>
        <v>-95.296734375</v>
      </c>
      <c r="AQ83" s="29">
        <f ca="1">MIN(AN83:AP83)</f>
        <v>-95.296734375</v>
      </c>
      <c r="AR83" s="29">
        <f ca="1">MAX(AN83:AP83)</f>
        <v>78.626334374999999</v>
      </c>
      <c r="AS83" s="33">
        <f ca="1">-AQ83/0.9/(AP61-AP62)/$N$3*1000</f>
        <v>4.8320654555224865</v>
      </c>
      <c r="AT83" s="33">
        <f ca="1">AR83/0.9/(AP61-AP62)/$N$3*1000</f>
        <v>3.9867850322420626</v>
      </c>
      <c r="AU83" s="17" t="s">
        <v>64</v>
      </c>
      <c r="AV83" s="21"/>
      <c r="AW83" s="29"/>
      <c r="AX83" s="29"/>
      <c r="AY83" s="29"/>
      <c r="AZ83" s="29"/>
      <c r="BA83" s="29"/>
      <c r="BB83" s="29"/>
      <c r="BC83" s="39" t="str">
        <f ca="1">BD60</f>
        <v>24-25</v>
      </c>
      <c r="BE83" s="8" t="s">
        <v>11</v>
      </c>
      <c r="BF83" s="29">
        <f ca="1">BQ75</f>
        <v>-36.095474999999993</v>
      </c>
      <c r="BG83" s="29">
        <f t="shared" ref="BG83:BG84" ca="1" si="282">BR75</f>
        <v>28.035904687499997</v>
      </c>
      <c r="BH83" s="29">
        <f t="shared" ref="BH83:BH84" ca="1" si="283">BS75</f>
        <v>-72.958879687500001</v>
      </c>
      <c r="BI83" s="29">
        <f ca="1">MIN(BF83:BH83)</f>
        <v>-72.958879687500001</v>
      </c>
      <c r="BJ83" s="29">
        <f ca="1">MAX(BF83:BH83)</f>
        <v>28.035904687499997</v>
      </c>
      <c r="BK83" s="33">
        <f ca="1">-BI83/0.9/(BH61-BH62)/$N$3*1000</f>
        <v>3.6994140935019839</v>
      </c>
      <c r="BL83" s="33">
        <f ca="1">BJ83/0.9/(BH61-BH62)/$N$3*1000</f>
        <v>1.4215736503802909</v>
      </c>
      <c r="BM83" s="17" t="s">
        <v>64</v>
      </c>
      <c r="BN83" s="21"/>
      <c r="BO83" s="29"/>
      <c r="BP83" s="29"/>
      <c r="BQ83" s="29"/>
      <c r="BR83" s="29"/>
      <c r="BS83" s="29"/>
      <c r="BT83" s="29"/>
      <c r="BU83" s="39" t="str">
        <f ca="1">BV60</f>
        <v>25-26</v>
      </c>
      <c r="BW83" s="8" t="s">
        <v>11</v>
      </c>
      <c r="BX83" s="29">
        <f ca="1">CI75</f>
        <v>-37.457524999999997</v>
      </c>
      <c r="BY83" s="29">
        <f t="shared" ref="BY83:BY84" ca="1" si="284">CJ75</f>
        <v>66.395387499999998</v>
      </c>
      <c r="BZ83" s="29">
        <f t="shared" ref="BZ83:BZ84" ca="1" si="285">CK75</f>
        <v>-113.10546250000002</v>
      </c>
      <c r="CA83" s="29">
        <f ca="1">MIN(BX83:BZ83)</f>
        <v>-113.10546250000002</v>
      </c>
      <c r="CB83" s="29">
        <f ca="1">MAX(BX83:BZ83)</f>
        <v>66.395387499999998</v>
      </c>
      <c r="CC83" s="33">
        <f ca="1">-CA83/0.9/(BZ61-BZ62)/$N$3*1000</f>
        <v>5.7350653384038806</v>
      </c>
      <c r="CD83" s="33">
        <f ca="1">CB83/0.9/(BZ61-BZ62)/$N$3*1000</f>
        <v>3.3666091545414463</v>
      </c>
      <c r="CE83" s="17" t="s">
        <v>64</v>
      </c>
      <c r="CF83" s="21"/>
      <c r="CG83" s="29"/>
      <c r="CH83" s="29"/>
      <c r="CI83" s="29"/>
      <c r="CJ83" s="29"/>
      <c r="CK83" s="29"/>
      <c r="CL83" s="29"/>
      <c r="CM83" s="39" t="str">
        <f ca="1">CN60</f>
        <v>26-27</v>
      </c>
      <c r="CO83" s="8" t="s">
        <v>11</v>
      </c>
      <c r="CP83" s="29">
        <f ca="1">DA75</f>
        <v>-6.3922749999999997</v>
      </c>
      <c r="CQ83" s="29">
        <f t="shared" ref="CQ83:CQ84" ca="1" si="286">DB75</f>
        <v>69.773816666666661</v>
      </c>
      <c r="CR83" s="29">
        <f t="shared" ref="CR83:CR84" ca="1" si="287">DC75</f>
        <v>-77.654191666666676</v>
      </c>
      <c r="CS83" s="29">
        <f ca="1">MIN(CP83:CR83)</f>
        <v>-77.654191666666676</v>
      </c>
      <c r="CT83" s="29">
        <f ca="1">MAX(CP83:CR83)</f>
        <v>69.773816666666661</v>
      </c>
      <c r="CU83" s="33">
        <f ca="1">-CS83/0.9/(CR61-CR62)/$N$3*1000</f>
        <v>3.9374920818636094</v>
      </c>
      <c r="CV83" s="33">
        <f ca="1">CT83/0.9/(CR61-CR62)/$N$3*1000</f>
        <v>3.537913984420928</v>
      </c>
      <c r="CW83" s="17" t="s">
        <v>64</v>
      </c>
      <c r="CX83" s="21"/>
      <c r="CY83" s="29"/>
      <c r="CZ83" s="29"/>
      <c r="DA83" s="29"/>
      <c r="DB83" s="29"/>
      <c r="DC83" s="29"/>
      <c r="DD83" s="29"/>
      <c r="DE83" s="39" t="str">
        <f ca="1">DF60</f>
        <v>-</v>
      </c>
      <c r="DG83" s="8" t="s">
        <v>11</v>
      </c>
      <c r="DH83" s="29">
        <f ca="1">DS75</f>
        <v>-6.3922749999999997</v>
      </c>
      <c r="DI83" s="29">
        <f t="shared" ref="DI83:DI84" ca="1" si="288">DT75</f>
        <v>69.773816666666661</v>
      </c>
      <c r="DJ83" s="29">
        <f t="shared" ref="DJ83:DJ84" ca="1" si="289">DU75</f>
        <v>-77.654191666666676</v>
      </c>
      <c r="DK83" s="29">
        <f ca="1">MIN(DH83:DJ83)</f>
        <v>-77.654191666666676</v>
      </c>
      <c r="DL83" s="29">
        <f ca="1">MAX(DH83:DJ83)</f>
        <v>69.773816666666661</v>
      </c>
      <c r="DM83" s="33">
        <f ca="1">-DK83/0.9/(DJ61-DJ62)/$N$3*1000</f>
        <v>3.9374920818636094</v>
      </c>
      <c r="DN83" s="33">
        <f ca="1">DL83/0.9/(DJ61-DJ62)/$N$3*1000</f>
        <v>3.537913984420928</v>
      </c>
      <c r="DO83" s="17" t="s">
        <v>64</v>
      </c>
      <c r="DP83" s="21"/>
      <c r="DQ83" s="29"/>
      <c r="DR83" s="29"/>
      <c r="DS83" s="29"/>
      <c r="DT83" s="29"/>
      <c r="DU83" s="29"/>
      <c r="DV83" s="29"/>
    </row>
    <row r="84" spans="1:126">
      <c r="A84" s="22" t="s">
        <v>23</v>
      </c>
      <c r="C84" s="8" t="s">
        <v>10</v>
      </c>
      <c r="D84" s="29">
        <f ca="1">O76</f>
        <v>-27.729637499999995</v>
      </c>
      <c r="E84" s="29">
        <f t="shared" ca="1" si="276"/>
        <v>-98.901909883720919</v>
      </c>
      <c r="F84" s="29">
        <f t="shared" ca="1" si="277"/>
        <v>64.945859883720914</v>
      </c>
      <c r="G84" s="29">
        <f ca="1">MIN(D84:F84)</f>
        <v>-98.901909883720919</v>
      </c>
      <c r="H84" s="29">
        <f ca="1">MAX(D84:F84)</f>
        <v>64.945859883720914</v>
      </c>
      <c r="I84" s="33">
        <f ca="1">-G84/0.9/(F61-F62)/$N$3*1000</f>
        <v>5.0148675646507517</v>
      </c>
      <c r="J84" s="33">
        <f ca="1">H84/0.9/(F61-F62)/$N$3*1000</f>
        <v>3.2931101792891995</v>
      </c>
      <c r="K84" s="32" t="s">
        <v>65</v>
      </c>
      <c r="L84" s="21"/>
      <c r="M84" s="29"/>
      <c r="N84" s="29"/>
      <c r="O84" s="29"/>
      <c r="P84" s="29"/>
      <c r="Q84" s="29"/>
      <c r="R84" s="29"/>
      <c r="S84" s="35" t="s">
        <v>23</v>
      </c>
      <c r="U84" s="8" t="s">
        <v>10</v>
      </c>
      <c r="V84" s="29">
        <f ca="1">AG76</f>
        <v>-34.377637499999999</v>
      </c>
      <c r="W84" s="29">
        <f t="shared" ca="1" si="278"/>
        <v>-111.75160921052633</v>
      </c>
      <c r="X84" s="29">
        <f t="shared" ca="1" si="279"/>
        <v>68.867659210526327</v>
      </c>
      <c r="Y84" s="29">
        <f ca="1">MIN(V84:X84)</f>
        <v>-111.75160921052633</v>
      </c>
      <c r="Z84" s="29">
        <f ca="1">MAX(V84:X84)</f>
        <v>68.867659210526327</v>
      </c>
      <c r="AA84" s="33">
        <f ca="1">-Y84/0.9/(X61-X62)/$N$3*1000</f>
        <v>5.6664175746078156</v>
      </c>
      <c r="AB84" s="33">
        <f ca="1">Z84/0.9/(X61-X62)/$N$3*1000</f>
        <v>3.4919668470945884</v>
      </c>
      <c r="AC84" s="32" t="s">
        <v>65</v>
      </c>
      <c r="AD84" s="21"/>
      <c r="AE84" s="29"/>
      <c r="AF84" s="29"/>
      <c r="AG84" s="29"/>
      <c r="AH84" s="29"/>
      <c r="AI84" s="29"/>
      <c r="AJ84" s="29"/>
      <c r="AK84" s="35" t="s">
        <v>23</v>
      </c>
      <c r="AM84" s="8" t="s">
        <v>10</v>
      </c>
      <c r="AN84" s="29">
        <f ca="1">AY76</f>
        <v>-32.776800000000009</v>
      </c>
      <c r="AO84" s="29">
        <f t="shared" ca="1" si="280"/>
        <v>-63.687734375000005</v>
      </c>
      <c r="AP84" s="29">
        <f t="shared" ca="1" si="281"/>
        <v>21.940134375000003</v>
      </c>
      <c r="AQ84" s="29">
        <f ca="1">MIN(AN84:AP84)</f>
        <v>-63.687734375000005</v>
      </c>
      <c r="AR84" s="29">
        <f ca="1">MAX(AN84:AP84)</f>
        <v>21.940134375000003</v>
      </c>
      <c r="AS84" s="33">
        <f ca="1">-AQ84/0.9/(AP61-AP62)/$N$3*1000</f>
        <v>3.229316337356702</v>
      </c>
      <c r="AT84" s="33">
        <f ca="1">AR84/0.9/(AP61-AP62)/$N$3*1000</f>
        <v>1.112484767691799</v>
      </c>
      <c r="AU84" s="32" t="s">
        <v>65</v>
      </c>
      <c r="AV84" s="21"/>
      <c r="AW84" s="29"/>
      <c r="AX84" s="29"/>
      <c r="AY84" s="29"/>
      <c r="AZ84" s="29"/>
      <c r="BA84" s="29"/>
      <c r="BB84" s="29"/>
      <c r="BC84" s="35" t="s">
        <v>23</v>
      </c>
      <c r="BE84" s="8" t="s">
        <v>10</v>
      </c>
      <c r="BF84" s="29">
        <f ca="1">BQ76</f>
        <v>-14.568774999999997</v>
      </c>
      <c r="BG84" s="29">
        <f t="shared" ca="1" si="282"/>
        <v>-104.5590796875</v>
      </c>
      <c r="BH84" s="29">
        <f t="shared" ca="1" si="283"/>
        <v>85.830704687500003</v>
      </c>
      <c r="BI84" s="29">
        <f ca="1">MIN(BF84:BH84)</f>
        <v>-104.5590796875</v>
      </c>
      <c r="BJ84" s="29">
        <f ca="1">MAX(BF84:BH84)</f>
        <v>85.830704687500003</v>
      </c>
      <c r="BK84" s="33">
        <f ca="1">-BI84/0.9/(BH61-BH62)/$N$3*1000</f>
        <v>5.3017170035548933</v>
      </c>
      <c r="BL84" s="33">
        <f ca="1">BJ84/0.9/(BH61-BH62)/$N$3*1000</f>
        <v>4.3520859960593032</v>
      </c>
      <c r="BM84" s="32" t="s">
        <v>65</v>
      </c>
      <c r="BN84" s="21"/>
      <c r="BO84" s="29"/>
      <c r="BP84" s="29"/>
      <c r="BQ84" s="29"/>
      <c r="BR84" s="29"/>
      <c r="BS84" s="29"/>
      <c r="BT84" s="29"/>
      <c r="BU84" s="35" t="s">
        <v>23</v>
      </c>
      <c r="BW84" s="8" t="s">
        <v>10</v>
      </c>
      <c r="BX84" s="29">
        <f ca="1">CI76</f>
        <v>-38.864125000000001</v>
      </c>
      <c r="BY84" s="29">
        <f t="shared" ca="1" si="284"/>
        <v>-114.84076250000001</v>
      </c>
      <c r="BZ84" s="29">
        <f t="shared" ca="1" si="285"/>
        <v>66.605887500000023</v>
      </c>
      <c r="CA84" s="29">
        <f ca="1">MIN(BX84:BZ84)</f>
        <v>-114.84076250000001</v>
      </c>
      <c r="CB84" s="29">
        <f ca="1">MAX(BX84:BZ84)</f>
        <v>66.605887500000023</v>
      </c>
      <c r="CC84" s="33">
        <f ca="1">-CA84/0.9/(BZ61-BZ62)/$N$3*1000</f>
        <v>5.8230545359347436</v>
      </c>
      <c r="CD84" s="33">
        <f ca="1">CB84/0.9/(BZ61-BZ62)/$N$3*1000</f>
        <v>3.3772826554232811</v>
      </c>
      <c r="CE84" s="32" t="s">
        <v>65</v>
      </c>
      <c r="CF84" s="21"/>
      <c r="CG84" s="29"/>
      <c r="CH84" s="29"/>
      <c r="CI84" s="29"/>
      <c r="CJ84" s="29"/>
      <c r="CK84" s="29"/>
      <c r="CL84" s="29"/>
      <c r="CM84" s="35" t="s">
        <v>23</v>
      </c>
      <c r="CO84" s="8" t="s">
        <v>10</v>
      </c>
      <c r="CP84" s="29">
        <f ca="1">DA76</f>
        <v>-40.042374999999993</v>
      </c>
      <c r="CQ84" s="29">
        <f t="shared" ca="1" si="286"/>
        <v>-81.250191666666666</v>
      </c>
      <c r="CR84" s="29">
        <f t="shared" ca="1" si="287"/>
        <v>31.402016666666668</v>
      </c>
      <c r="CS84" s="29">
        <f ca="1">MIN(CP84:CR84)</f>
        <v>-81.250191666666666</v>
      </c>
      <c r="CT84" s="29">
        <f ca="1">MAX(CP84:CR84)</f>
        <v>31.402016666666668</v>
      </c>
      <c r="CU84" s="33">
        <f ca="1">-CS84/0.9/(CR61-CR62)/$N$3*1000</f>
        <v>4.1198289425338022</v>
      </c>
      <c r="CV84" s="33">
        <f ca="1">CT84/0.9/(CR61-CR62)/$N$3*1000</f>
        <v>1.5922539315108759</v>
      </c>
      <c r="CW84" s="32" t="s">
        <v>65</v>
      </c>
      <c r="CX84" s="21"/>
      <c r="CY84" s="29"/>
      <c r="CZ84" s="29"/>
      <c r="DA84" s="29"/>
      <c r="DB84" s="29"/>
      <c r="DC84" s="29"/>
      <c r="DD84" s="29"/>
      <c r="DE84" s="35" t="s">
        <v>23</v>
      </c>
      <c r="DG84" s="8" t="s">
        <v>10</v>
      </c>
      <c r="DH84" s="29">
        <f ca="1">DS76</f>
        <v>-22.947975</v>
      </c>
      <c r="DI84" s="29">
        <f t="shared" ca="1" si="288"/>
        <v>-70.619291666666669</v>
      </c>
      <c r="DJ84" s="29">
        <f t="shared" ca="1" si="289"/>
        <v>42.032916666666665</v>
      </c>
      <c r="DK84" s="29">
        <f ca="1">MIN(DH84:DJ84)</f>
        <v>-70.619291666666669</v>
      </c>
      <c r="DL84" s="29">
        <f ca="1">MAX(DH84:DJ84)</f>
        <v>42.032916666666665</v>
      </c>
      <c r="DM84" s="33">
        <f ca="1">-DK84/0.9/(DJ61-DJ62)/$N$3*1000</f>
        <v>3.5807841894473831</v>
      </c>
      <c r="DN84" s="33">
        <f ca="1">DL84/0.9/(DJ61-DJ62)/$N$3*1000</f>
        <v>2.1312986845972954</v>
      </c>
      <c r="DO84" s="32" t="s">
        <v>65</v>
      </c>
      <c r="DP84" s="21"/>
      <c r="DQ84" s="29"/>
      <c r="DR84" s="29"/>
      <c r="DS84" s="29"/>
      <c r="DT84" s="29"/>
      <c r="DU84" s="29"/>
      <c r="DV84" s="29"/>
    </row>
    <row r="85" spans="1:126">
      <c r="A85" s="8">
        <f>B61</f>
        <v>4</v>
      </c>
      <c r="C85" s="8" t="s">
        <v>66</v>
      </c>
      <c r="D85" s="29">
        <f ca="1">O80</f>
        <v>40.263204101559793</v>
      </c>
      <c r="E85" s="29">
        <f t="shared" ref="E85" ca="1" si="290">P80</f>
        <v>62.16204549693289</v>
      </c>
      <c r="F85" s="29">
        <f t="shared" ref="F85" ca="1" si="291">Q80</f>
        <v>65.022798347357195</v>
      </c>
      <c r="G85" s="30"/>
      <c r="H85" s="29">
        <f ca="1">MAX(D85:F85)</f>
        <v>65.022798347357195</v>
      </c>
      <c r="I85" s="31"/>
      <c r="J85" s="33">
        <f ca="1">H85/0.9/(F61-F62)/$N$3*1000</f>
        <v>3.2970113800467709</v>
      </c>
      <c r="K85" s="29"/>
      <c r="L85" s="21"/>
      <c r="M85" s="29"/>
      <c r="N85" s="29"/>
      <c r="O85" s="29"/>
      <c r="P85" s="29"/>
      <c r="Q85" s="29"/>
      <c r="R85" s="29"/>
      <c r="S85" s="39">
        <f>T61</f>
        <v>4</v>
      </c>
      <c r="U85" s="8" t="s">
        <v>66</v>
      </c>
      <c r="V85" s="29">
        <f ca="1">AG80</f>
        <v>29.670231886512795</v>
      </c>
      <c r="W85" s="29">
        <f t="shared" ref="W85" ca="1" si="292">AH80</f>
        <v>78.299380263157886</v>
      </c>
      <c r="X85" s="29">
        <f t="shared" ref="X85" ca="1" si="293">AI80</f>
        <v>68.867438157894753</v>
      </c>
      <c r="Y85" s="30"/>
      <c r="Z85" s="29">
        <f ca="1">MAX(V85:X85)</f>
        <v>78.299380263157886</v>
      </c>
      <c r="AA85" s="31"/>
      <c r="AB85" s="33">
        <f ca="1">Z85/0.9/(X61-X62)/$N$3*1000</f>
        <v>3.9702066711918671</v>
      </c>
      <c r="AC85" s="29"/>
      <c r="AD85" s="21"/>
      <c r="AE85" s="29"/>
      <c r="AF85" s="29"/>
      <c r="AG85" s="29"/>
      <c r="AH85" s="29"/>
      <c r="AI85" s="29"/>
      <c r="AJ85" s="29"/>
      <c r="AK85" s="39">
        <f>AL61</f>
        <v>4</v>
      </c>
      <c r="AM85" s="8" t="s">
        <v>66</v>
      </c>
      <c r="AN85" s="29">
        <f ca="1">AY80</f>
        <v>13.245918252750336</v>
      </c>
      <c r="AO85" s="29">
        <f t="shared" ref="AO85" ca="1" si="294">AZ80</f>
        <v>78.626356249999986</v>
      </c>
      <c r="AP85" s="29">
        <f t="shared" ref="AP85" ca="1" si="295">BA80</f>
        <v>32.322162500000005</v>
      </c>
      <c r="AQ85" s="30"/>
      <c r="AR85" s="29">
        <f ca="1">MAX(AN85:AP85)</f>
        <v>78.626356249999986</v>
      </c>
      <c r="AS85" s="31"/>
      <c r="AT85" s="33">
        <f ca="1">AR85/0.9/(AP61-AP62)/$N$3*1000</f>
        <v>3.9867861414241612</v>
      </c>
      <c r="AU85" s="29"/>
      <c r="AV85" s="21"/>
      <c r="AW85" s="29"/>
      <c r="AX85" s="29"/>
      <c r="AY85" s="29"/>
      <c r="AZ85" s="29"/>
      <c r="BA85" s="29"/>
      <c r="BB85" s="29"/>
      <c r="BC85" s="39">
        <f>BD61</f>
        <v>4</v>
      </c>
      <c r="BE85" s="8" t="s">
        <v>66</v>
      </c>
      <c r="BF85" s="29">
        <f ca="1">BQ80</f>
        <v>22.178444988978114</v>
      </c>
      <c r="BG85" s="29">
        <f t="shared" ref="BG85" ca="1" si="296">BR80</f>
        <v>28.035885937500002</v>
      </c>
      <c r="BH85" s="29">
        <f t="shared" ref="BH85" ca="1" si="297">BS80</f>
        <v>75.783004687500039</v>
      </c>
      <c r="BI85" s="30"/>
      <c r="BJ85" s="29">
        <f ca="1">MAX(BF85:BH85)</f>
        <v>75.783004687500039</v>
      </c>
      <c r="BK85" s="31"/>
      <c r="BL85" s="33">
        <f ca="1">BJ85/0.9/(BH61-BH62)/$N$3*1000</f>
        <v>3.8426126715443139</v>
      </c>
      <c r="BM85" s="29"/>
      <c r="BN85" s="21"/>
      <c r="BO85" s="29"/>
      <c r="BP85" s="29"/>
      <c r="BQ85" s="29"/>
      <c r="BR85" s="29"/>
      <c r="BS85" s="29"/>
      <c r="BT85" s="29"/>
      <c r="BU85" s="39">
        <f>BV61</f>
        <v>4</v>
      </c>
      <c r="BW85" s="8" t="s">
        <v>66</v>
      </c>
      <c r="BX85" s="29">
        <f ca="1">CI80</f>
        <v>40.638869446537541</v>
      </c>
      <c r="BY85" s="29">
        <f t="shared" ref="BY85" ca="1" si="298">CJ80</f>
        <v>66.671242447017889</v>
      </c>
      <c r="BZ85" s="29">
        <f t="shared" ref="BZ85" ca="1" si="299">CK80</f>
        <v>66.941824838198784</v>
      </c>
      <c r="CA85" s="30"/>
      <c r="CB85" s="29">
        <f ca="1">MAX(BX85:BZ85)</f>
        <v>66.941824838198784</v>
      </c>
      <c r="CC85" s="31"/>
      <c r="CD85" s="33">
        <f ca="1">CB85/0.9/(BZ61-BZ62)/$N$3*1000</f>
        <v>3.3943165151643999</v>
      </c>
      <c r="CE85" s="29"/>
      <c r="CF85" s="21"/>
      <c r="CG85" s="29"/>
      <c r="CH85" s="29"/>
      <c r="CI85" s="29"/>
      <c r="CJ85" s="29"/>
      <c r="CK85" s="29"/>
      <c r="CL85" s="29"/>
      <c r="CM85" s="39">
        <f>CN61</f>
        <v>4</v>
      </c>
      <c r="CO85" s="8" t="s">
        <v>66</v>
      </c>
      <c r="CP85" s="29">
        <f ca="1">DA80</f>
        <v>39.743867434373072</v>
      </c>
      <c r="CQ85" s="29">
        <f t="shared" ref="CQ85" ca="1" si="300">DB80</f>
        <v>69.773816666666661</v>
      </c>
      <c r="CR85" s="29">
        <f t="shared" ref="CR85" ca="1" si="301">DC80</f>
        <v>42.441698291241238</v>
      </c>
      <c r="CS85" s="30"/>
      <c r="CT85" s="29">
        <f ca="1">MAX(CP85:CR85)</f>
        <v>69.773816666666661</v>
      </c>
      <c r="CU85" s="31"/>
      <c r="CV85" s="33">
        <f ca="1">CT85/0.9/(CR61-CR62)/$N$3*1000</f>
        <v>3.537913984420928</v>
      </c>
      <c r="CW85" s="29"/>
      <c r="CX85" s="21"/>
      <c r="CY85" s="29"/>
      <c r="CZ85" s="29"/>
      <c r="DA85" s="29"/>
      <c r="DB85" s="29"/>
      <c r="DC85" s="29"/>
      <c r="DD85" s="29"/>
      <c r="DE85" s="39">
        <f>DF61</f>
        <v>4</v>
      </c>
      <c r="DG85" s="8" t="s">
        <v>66</v>
      </c>
      <c r="DH85" s="29">
        <f ca="1">DS80</f>
        <v>39.743867434373072</v>
      </c>
      <c r="DI85" s="29">
        <f t="shared" ref="DI85" ca="1" si="302">DT80</f>
        <v>69.773816666666661</v>
      </c>
      <c r="DJ85" s="29">
        <f t="shared" ref="DJ85" ca="1" si="303">DU80</f>
        <v>42.441698291241238</v>
      </c>
      <c r="DK85" s="30"/>
      <c r="DL85" s="29">
        <f ca="1">MAX(DH85:DJ85)</f>
        <v>69.773816666666661</v>
      </c>
      <c r="DM85" s="31"/>
      <c r="DN85" s="33">
        <f ca="1">DL85/0.9/(DJ61-DJ62)/$N$3*1000</f>
        <v>3.537913984420928</v>
      </c>
      <c r="DO85" s="29"/>
      <c r="DP85" s="21"/>
      <c r="DQ85" s="29"/>
      <c r="DR85" s="29"/>
      <c r="DS85" s="29"/>
      <c r="DT85" s="29"/>
      <c r="DU85" s="29"/>
      <c r="DV85" s="29"/>
    </row>
    <row r="86" spans="1:126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41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4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41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41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41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41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</row>
    <row r="87" spans="1:126">
      <c r="S87" s="37"/>
      <c r="AK87" s="37"/>
      <c r="BC87" s="37"/>
      <c r="BU87" s="37"/>
      <c r="CM87" s="37"/>
      <c r="DE87" s="37"/>
    </row>
    <row r="88" spans="1:126">
      <c r="A88" s="2" t="s">
        <v>44</v>
      </c>
      <c r="B88" s="19" t="str">
        <f ca="1">A$7</f>
        <v>21-22</v>
      </c>
      <c r="D88" s="2" t="s">
        <v>24</v>
      </c>
      <c r="E88" s="8" t="s">
        <v>56</v>
      </c>
      <c r="F88" s="9">
        <v>30</v>
      </c>
      <c r="G88" s="2" t="s">
        <v>25</v>
      </c>
      <c r="H88" s="2" t="s">
        <v>26</v>
      </c>
      <c r="N88" s="2" t="s">
        <v>54</v>
      </c>
      <c r="O88" s="8"/>
      <c r="P88" s="48">
        <f ca="1">ROUND(ABS(IF($C$2&lt;=$C$3,(F95-F96)/F97,(G95-G96)/G97)),2)</f>
        <v>4.3</v>
      </c>
      <c r="Q88" s="2" t="s">
        <v>25</v>
      </c>
      <c r="S88" s="38" t="s">
        <v>44</v>
      </c>
      <c r="T88" s="19" t="str">
        <f ca="1">S$7</f>
        <v>22-23</v>
      </c>
      <c r="V88" s="2" t="s">
        <v>24</v>
      </c>
      <c r="W88" s="8" t="s">
        <v>56</v>
      </c>
      <c r="X88" s="9">
        <v>30</v>
      </c>
      <c r="Y88" s="2" t="s">
        <v>25</v>
      </c>
      <c r="Z88" s="2" t="s">
        <v>26</v>
      </c>
      <c r="AF88" s="2" t="s">
        <v>54</v>
      </c>
      <c r="AG88" s="8"/>
      <c r="AH88" s="48">
        <f ca="1">ROUND(ABS(IF($C$2&lt;=$C$3,(X95-X96)/X97,(Y95-Y96)/Y97)),2)</f>
        <v>3.8</v>
      </c>
      <c r="AI88" s="2" t="s">
        <v>25</v>
      </c>
      <c r="AK88" s="38" t="s">
        <v>44</v>
      </c>
      <c r="AL88" s="19" t="str">
        <f ca="1">AK$7</f>
        <v>23-24</v>
      </c>
      <c r="AN88" s="2" t="s">
        <v>24</v>
      </c>
      <c r="AO88" s="8" t="s">
        <v>56</v>
      </c>
      <c r="AP88" s="9">
        <v>30</v>
      </c>
      <c r="AQ88" s="2" t="s">
        <v>25</v>
      </c>
      <c r="AR88" s="2" t="s">
        <v>26</v>
      </c>
      <c r="AX88" s="2" t="s">
        <v>54</v>
      </c>
      <c r="AY88" s="8"/>
      <c r="AZ88" s="48">
        <f ca="1">ROUND(ABS(IF($C$2&lt;=$C$3,(AP95-AP96)/AP97,(AQ95-AQ96)/AQ97)),2)</f>
        <v>3.2</v>
      </c>
      <c r="BA88" s="2" t="s">
        <v>25</v>
      </c>
      <c r="BC88" s="38" t="s">
        <v>44</v>
      </c>
      <c r="BD88" s="19" t="str">
        <f ca="1">BC$7</f>
        <v>24-25</v>
      </c>
      <c r="BF88" s="2" t="s">
        <v>24</v>
      </c>
      <c r="BG88" s="8" t="s">
        <v>56</v>
      </c>
      <c r="BH88" s="9">
        <v>30</v>
      </c>
      <c r="BI88" s="2" t="s">
        <v>25</v>
      </c>
      <c r="BJ88" s="2" t="s">
        <v>26</v>
      </c>
      <c r="BP88" s="2" t="s">
        <v>54</v>
      </c>
      <c r="BQ88" s="8"/>
      <c r="BR88" s="48">
        <f ca="1">ROUND(ABS(IF($C$2&lt;=$C$3,(BH95-BH96)/BH97,(BI95-BI96)/BI97)),2)</f>
        <v>3.2</v>
      </c>
      <c r="BS88" s="2" t="s">
        <v>25</v>
      </c>
      <c r="BU88" s="38" t="s">
        <v>44</v>
      </c>
      <c r="BV88" s="19" t="str">
        <f ca="1">BU$7</f>
        <v>25-26</v>
      </c>
      <c r="BX88" s="2" t="s">
        <v>24</v>
      </c>
      <c r="BY88" s="8" t="s">
        <v>56</v>
      </c>
      <c r="BZ88" s="9">
        <v>30</v>
      </c>
      <c r="CA88" s="2" t="s">
        <v>25</v>
      </c>
      <c r="CB88" s="2" t="s">
        <v>26</v>
      </c>
      <c r="CH88" s="2" t="s">
        <v>54</v>
      </c>
      <c r="CI88" s="8"/>
      <c r="CJ88" s="48">
        <f ca="1">ROUND(ABS(IF($C$2&lt;=$C$3,(BZ95-BZ96)/BZ97,(CA95-CA96)/CA97)),2)</f>
        <v>4.2</v>
      </c>
      <c r="CK88" s="2" t="s">
        <v>25</v>
      </c>
      <c r="CM88" s="38" t="s">
        <v>44</v>
      </c>
      <c r="CN88" s="19" t="str">
        <f ca="1">CM$7</f>
        <v>26-27</v>
      </c>
      <c r="CP88" s="2" t="s">
        <v>24</v>
      </c>
      <c r="CQ88" s="8" t="s">
        <v>56</v>
      </c>
      <c r="CR88" s="9">
        <v>30</v>
      </c>
      <c r="CS88" s="2" t="s">
        <v>25</v>
      </c>
      <c r="CT88" s="2" t="s">
        <v>26</v>
      </c>
      <c r="CZ88" s="2" t="s">
        <v>54</v>
      </c>
      <c r="DA88" s="8"/>
      <c r="DB88" s="48">
        <f ca="1">ROUND(ABS(IF($C$2&lt;=$C$3,(CR95-CR96)/CR97,(CS95-CS96)/CS97)),2)</f>
        <v>3.6</v>
      </c>
      <c r="DC88" s="2" t="s">
        <v>25</v>
      </c>
      <c r="DE88" s="38" t="s">
        <v>44</v>
      </c>
      <c r="DF88" s="19" t="str">
        <f ca="1">DE$7</f>
        <v>-</v>
      </c>
      <c r="DH88" s="2" t="s">
        <v>24</v>
      </c>
      <c r="DI88" s="8" t="s">
        <v>56</v>
      </c>
      <c r="DJ88" s="9">
        <v>30</v>
      </c>
      <c r="DK88" s="2" t="s">
        <v>25</v>
      </c>
      <c r="DL88" s="2" t="s">
        <v>26</v>
      </c>
      <c r="DR88" s="2" t="s">
        <v>54</v>
      </c>
      <c r="DS88" s="8"/>
      <c r="DT88" s="48">
        <f ca="1">ROUND(ABS(IF($C$2&lt;=$C$3,(DJ95-DJ96)/DJ97,(DK95-DK96)/DK97)),2)</f>
        <v>3.6</v>
      </c>
      <c r="DU88" s="2" t="s">
        <v>25</v>
      </c>
    </row>
    <row r="89" spans="1:126">
      <c r="A89" s="2" t="s">
        <v>68</v>
      </c>
      <c r="B89" s="19">
        <f>MAX(1,B61-1)</f>
        <v>3</v>
      </c>
      <c r="E89" s="8" t="s">
        <v>57</v>
      </c>
      <c r="F89" s="9">
        <v>60</v>
      </c>
      <c r="G89" s="2" t="s">
        <v>25</v>
      </c>
      <c r="H89" s="2" t="s">
        <v>27</v>
      </c>
      <c r="O89" s="8" t="s">
        <v>32</v>
      </c>
      <c r="P89" s="19">
        <f ca="1">ROUND(ABS((D97-D98)/P88),2)</f>
        <v>47.23</v>
      </c>
      <c r="Q89" s="17" t="s">
        <v>55</v>
      </c>
      <c r="S89" s="38" t="s">
        <v>68</v>
      </c>
      <c r="T89" s="19">
        <f>MAX(1,T61-1)</f>
        <v>3</v>
      </c>
      <c r="W89" s="8" t="s">
        <v>57</v>
      </c>
      <c r="X89" s="9">
        <v>60</v>
      </c>
      <c r="Y89" s="2" t="s">
        <v>25</v>
      </c>
      <c r="Z89" s="2" t="s">
        <v>27</v>
      </c>
      <c r="AG89" s="8" t="s">
        <v>32</v>
      </c>
      <c r="AH89" s="19">
        <f ca="1">ROUND(ABS((V97-V98)/AH88),2)</f>
        <v>47.23</v>
      </c>
      <c r="AI89" s="17" t="s">
        <v>55</v>
      </c>
      <c r="AK89" s="38" t="s">
        <v>68</v>
      </c>
      <c r="AL89" s="19">
        <f>MAX(1,AL61-1)</f>
        <v>3</v>
      </c>
      <c r="AO89" s="8" t="s">
        <v>57</v>
      </c>
      <c r="AP89" s="9">
        <v>60</v>
      </c>
      <c r="AQ89" s="2" t="s">
        <v>25</v>
      </c>
      <c r="AR89" s="2" t="s">
        <v>27</v>
      </c>
      <c r="AY89" s="8" t="s">
        <v>32</v>
      </c>
      <c r="AZ89" s="19">
        <f ca="1">ROUND(ABS((AN97-AN98)/AZ88),2)</f>
        <v>39.200000000000003</v>
      </c>
      <c r="BA89" s="17" t="s">
        <v>55</v>
      </c>
      <c r="BC89" s="38" t="s">
        <v>68</v>
      </c>
      <c r="BD89" s="19">
        <f>MAX(1,BD61-1)</f>
        <v>3</v>
      </c>
      <c r="BG89" s="8" t="s">
        <v>57</v>
      </c>
      <c r="BH89" s="9">
        <v>60</v>
      </c>
      <c r="BI89" s="2" t="s">
        <v>25</v>
      </c>
      <c r="BJ89" s="2" t="s">
        <v>27</v>
      </c>
      <c r="BQ89" s="8" t="s">
        <v>32</v>
      </c>
      <c r="BR89" s="19">
        <f ca="1">ROUND(ABS((BF97-BF98)/BR88),2)</f>
        <v>51.46</v>
      </c>
      <c r="BS89" s="17" t="s">
        <v>55</v>
      </c>
      <c r="BU89" s="38" t="s">
        <v>68</v>
      </c>
      <c r="BV89" s="19">
        <f>MAX(1,BV61-1)</f>
        <v>3</v>
      </c>
      <c r="BY89" s="8" t="s">
        <v>57</v>
      </c>
      <c r="BZ89" s="9">
        <v>60</v>
      </c>
      <c r="CA89" s="2" t="s">
        <v>25</v>
      </c>
      <c r="CB89" s="2" t="s">
        <v>27</v>
      </c>
      <c r="CI89" s="8" t="s">
        <v>32</v>
      </c>
      <c r="CJ89" s="19">
        <f ca="1">ROUND(ABS((BX97-BX98)/CJ88),2)</f>
        <v>51.46</v>
      </c>
      <c r="CK89" s="17" t="s">
        <v>55</v>
      </c>
      <c r="CM89" s="38" t="s">
        <v>68</v>
      </c>
      <c r="CN89" s="19">
        <f>MAX(1,CN61-1)</f>
        <v>3</v>
      </c>
      <c r="CQ89" s="8" t="s">
        <v>57</v>
      </c>
      <c r="CR89" s="9">
        <v>60</v>
      </c>
      <c r="CS89" s="2" t="s">
        <v>25</v>
      </c>
      <c r="CT89" s="2" t="s">
        <v>27</v>
      </c>
      <c r="DA89" s="8" t="s">
        <v>32</v>
      </c>
      <c r="DB89" s="19">
        <f ca="1">ROUND(ABS((CP97-CP98)/DB88),2)</f>
        <v>51.46</v>
      </c>
      <c r="DC89" s="17" t="s">
        <v>55</v>
      </c>
      <c r="DE89" s="38" t="s">
        <v>68</v>
      </c>
      <c r="DF89" s="19">
        <f>MAX(1,DF61-1)</f>
        <v>3</v>
      </c>
      <c r="DI89" s="8" t="s">
        <v>57</v>
      </c>
      <c r="DJ89" s="9">
        <v>60</v>
      </c>
      <c r="DK89" s="2" t="s">
        <v>25</v>
      </c>
      <c r="DL89" s="2" t="s">
        <v>27</v>
      </c>
      <c r="DS89" s="8" t="s">
        <v>32</v>
      </c>
      <c r="DT89" s="19">
        <f ca="1">ROUND(ABS((DH97-DH98)/DT88),2)</f>
        <v>51.46</v>
      </c>
      <c r="DU89" s="17" t="s">
        <v>55</v>
      </c>
    </row>
    <row r="90" spans="1:126">
      <c r="B90" s="25" t="str">
        <f>IF(B89=B61,"duplicato","")</f>
        <v/>
      </c>
      <c r="E90" s="8" t="s">
        <v>28</v>
      </c>
      <c r="F90" s="42">
        <f>$N$4</f>
        <v>4</v>
      </c>
      <c r="G90" s="2" t="s">
        <v>25</v>
      </c>
      <c r="H90" s="2" t="s">
        <v>29</v>
      </c>
      <c r="O90" s="8" t="s">
        <v>33</v>
      </c>
      <c r="P90" s="19">
        <f ca="1">ROUND(ABS((E97-E98)/P88),2)</f>
        <v>29.46</v>
      </c>
      <c r="Q90" s="17" t="s">
        <v>55</v>
      </c>
      <c r="S90" s="38"/>
      <c r="T90" s="25" t="str">
        <f>IF(T89=T61,"duplicato","")</f>
        <v/>
      </c>
      <c r="W90" s="8" t="s">
        <v>28</v>
      </c>
      <c r="X90" s="42">
        <f>$N$4</f>
        <v>4</v>
      </c>
      <c r="Y90" s="2" t="s">
        <v>25</v>
      </c>
      <c r="Z90" s="2" t="s">
        <v>29</v>
      </c>
      <c r="AG90" s="8" t="s">
        <v>33</v>
      </c>
      <c r="AH90" s="19">
        <f ca="1">ROUND(ABS((W97-W98)/AH88),2)</f>
        <v>29.46</v>
      </c>
      <c r="AI90" s="17" t="s">
        <v>55</v>
      </c>
      <c r="AK90" s="38"/>
      <c r="AL90" s="25" t="str">
        <f>IF(AL89=AL61,"duplicato","")</f>
        <v/>
      </c>
      <c r="AO90" s="8" t="s">
        <v>28</v>
      </c>
      <c r="AP90" s="42">
        <f>$N$4</f>
        <v>4</v>
      </c>
      <c r="AQ90" s="2" t="s">
        <v>25</v>
      </c>
      <c r="AR90" s="2" t="s">
        <v>29</v>
      </c>
      <c r="AY90" s="8" t="s">
        <v>33</v>
      </c>
      <c r="AZ90" s="19">
        <f ca="1">ROUND(ABS((AO97-AO98)/AZ88),2)</f>
        <v>25.28</v>
      </c>
      <c r="BA90" s="17" t="s">
        <v>55</v>
      </c>
      <c r="BC90" s="38"/>
      <c r="BD90" s="25" t="str">
        <f>IF(BD89=BD61,"duplicato","")</f>
        <v/>
      </c>
      <c r="BG90" s="8" t="s">
        <v>28</v>
      </c>
      <c r="BH90" s="42">
        <f>$N$4</f>
        <v>4</v>
      </c>
      <c r="BI90" s="2" t="s">
        <v>25</v>
      </c>
      <c r="BJ90" s="2" t="s">
        <v>29</v>
      </c>
      <c r="BQ90" s="8" t="s">
        <v>33</v>
      </c>
      <c r="BR90" s="19">
        <f ca="1">ROUND(ABS((BG97-BG98)/BR88),2)</f>
        <v>31.99</v>
      </c>
      <c r="BS90" s="17" t="s">
        <v>55</v>
      </c>
      <c r="BU90" s="38"/>
      <c r="BV90" s="25" t="str">
        <f>IF(BV89=BV61,"duplicato","")</f>
        <v/>
      </c>
      <c r="BY90" s="8" t="s">
        <v>28</v>
      </c>
      <c r="BZ90" s="42">
        <f>$N$4</f>
        <v>4</v>
      </c>
      <c r="CA90" s="2" t="s">
        <v>25</v>
      </c>
      <c r="CB90" s="2" t="s">
        <v>29</v>
      </c>
      <c r="CI90" s="8" t="s">
        <v>33</v>
      </c>
      <c r="CJ90" s="19">
        <f ca="1">ROUND(ABS((BY97-BY98)/CJ88),2)</f>
        <v>31.99</v>
      </c>
      <c r="CK90" s="17" t="s">
        <v>55</v>
      </c>
      <c r="CM90" s="38"/>
      <c r="CN90" s="25" t="str">
        <f>IF(CN89=CN61,"duplicato","")</f>
        <v/>
      </c>
      <c r="CQ90" s="8" t="s">
        <v>28</v>
      </c>
      <c r="CR90" s="42">
        <f>$N$4</f>
        <v>4</v>
      </c>
      <c r="CS90" s="2" t="s">
        <v>25</v>
      </c>
      <c r="CT90" s="2" t="s">
        <v>29</v>
      </c>
      <c r="DA90" s="8" t="s">
        <v>33</v>
      </c>
      <c r="DB90" s="19">
        <f ca="1">ROUND(ABS((CQ97-CQ98)/DB88),2)</f>
        <v>31.99</v>
      </c>
      <c r="DC90" s="17" t="s">
        <v>55</v>
      </c>
      <c r="DE90" s="38"/>
      <c r="DF90" s="25" t="str">
        <f>IF(DF89=DF61,"duplicato","")</f>
        <v/>
      </c>
      <c r="DI90" s="8" t="s">
        <v>28</v>
      </c>
      <c r="DJ90" s="42">
        <f>$N$4</f>
        <v>4</v>
      </c>
      <c r="DK90" s="2" t="s">
        <v>25</v>
      </c>
      <c r="DL90" s="2" t="s">
        <v>29</v>
      </c>
      <c r="DS90" s="8" t="s">
        <v>33</v>
      </c>
      <c r="DT90" s="19">
        <f ca="1">ROUND(ABS((DI97-DI98)/DT88),2)</f>
        <v>31.99</v>
      </c>
      <c r="DU90" s="17" t="s">
        <v>55</v>
      </c>
    </row>
    <row r="91" spans="1:126">
      <c r="E91" s="8" t="s">
        <v>47</v>
      </c>
      <c r="F91" s="9">
        <v>35</v>
      </c>
      <c r="G91" s="2" t="s">
        <v>25</v>
      </c>
      <c r="H91" s="2" t="s">
        <v>49</v>
      </c>
      <c r="S91" s="38"/>
      <c r="W91" s="8" t="s">
        <v>47</v>
      </c>
      <c r="X91" s="9">
        <v>35</v>
      </c>
      <c r="Y91" s="2" t="s">
        <v>25</v>
      </c>
      <c r="Z91" s="2" t="s">
        <v>49</v>
      </c>
      <c r="AK91" s="38"/>
      <c r="AO91" s="8" t="s">
        <v>47</v>
      </c>
      <c r="AP91" s="9">
        <v>35</v>
      </c>
      <c r="AQ91" s="2" t="s">
        <v>25</v>
      </c>
      <c r="AR91" s="2" t="s">
        <v>49</v>
      </c>
      <c r="BC91" s="38"/>
      <c r="BG91" s="8" t="s">
        <v>47</v>
      </c>
      <c r="BH91" s="9">
        <v>15</v>
      </c>
      <c r="BI91" s="2" t="s">
        <v>25</v>
      </c>
      <c r="BJ91" s="2" t="s">
        <v>49</v>
      </c>
      <c r="BU91" s="38"/>
      <c r="BY91" s="8" t="s">
        <v>47</v>
      </c>
      <c r="BZ91" s="9">
        <v>35</v>
      </c>
      <c r="CA91" s="2" t="s">
        <v>25</v>
      </c>
      <c r="CB91" s="2" t="s">
        <v>49</v>
      </c>
      <c r="CM91" s="38"/>
      <c r="CQ91" s="8" t="s">
        <v>47</v>
      </c>
      <c r="CR91" s="9">
        <v>35</v>
      </c>
      <c r="CS91" s="2" t="s">
        <v>25</v>
      </c>
      <c r="CT91" s="2" t="s">
        <v>49</v>
      </c>
      <c r="DE91" s="38"/>
      <c r="DI91" s="8" t="s">
        <v>47</v>
      </c>
      <c r="DJ91" s="9">
        <v>35</v>
      </c>
      <c r="DK91" s="2" t="s">
        <v>25</v>
      </c>
      <c r="DL91" s="2" t="s">
        <v>49</v>
      </c>
    </row>
    <row r="92" spans="1:126">
      <c r="E92" s="8" t="s">
        <v>48</v>
      </c>
      <c r="F92" s="9">
        <v>35</v>
      </c>
      <c r="G92" s="2" t="s">
        <v>25</v>
      </c>
      <c r="H92" s="2" t="s">
        <v>50</v>
      </c>
      <c r="S92" s="38"/>
      <c r="W92" s="8" t="s">
        <v>48</v>
      </c>
      <c r="X92" s="9">
        <v>35</v>
      </c>
      <c r="Y92" s="2" t="s">
        <v>25</v>
      </c>
      <c r="Z92" s="2" t="s">
        <v>50</v>
      </c>
      <c r="AK92" s="38"/>
      <c r="AO92" s="8" t="s">
        <v>48</v>
      </c>
      <c r="AP92" s="9">
        <v>15</v>
      </c>
      <c r="AQ92" s="2" t="s">
        <v>25</v>
      </c>
      <c r="AR92" s="2" t="s">
        <v>50</v>
      </c>
      <c r="BC92" s="38"/>
      <c r="BG92" s="8" t="s">
        <v>48</v>
      </c>
      <c r="BH92" s="9">
        <v>35</v>
      </c>
      <c r="BI92" s="2" t="s">
        <v>25</v>
      </c>
      <c r="BJ92" s="2" t="s">
        <v>50</v>
      </c>
      <c r="BU92" s="38"/>
      <c r="BY92" s="8" t="s">
        <v>48</v>
      </c>
      <c r="BZ92" s="9">
        <v>35</v>
      </c>
      <c r="CA92" s="2" t="s">
        <v>25</v>
      </c>
      <c r="CB92" s="2" t="s">
        <v>50</v>
      </c>
      <c r="CM92" s="38"/>
      <c r="CQ92" s="8" t="s">
        <v>48</v>
      </c>
      <c r="CR92" s="9">
        <v>15</v>
      </c>
      <c r="CS92" s="2" t="s">
        <v>25</v>
      </c>
      <c r="CT92" s="2" t="s">
        <v>50</v>
      </c>
      <c r="DE92" s="38"/>
      <c r="DI92" s="8" t="s">
        <v>48</v>
      </c>
      <c r="DJ92" s="9">
        <v>35</v>
      </c>
      <c r="DK92" s="2" t="s">
        <v>25</v>
      </c>
      <c r="DL92" s="2" t="s">
        <v>50</v>
      </c>
    </row>
    <row r="93" spans="1:126">
      <c r="S93" s="38"/>
      <c r="AK93" s="38"/>
      <c r="BC93" s="38"/>
      <c r="BU93" s="38"/>
      <c r="CM93" s="38"/>
      <c r="DE93" s="38"/>
    </row>
    <row r="94" spans="1:126">
      <c r="A94" s="2" t="s">
        <v>30</v>
      </c>
      <c r="D94" s="20" t="s">
        <v>32</v>
      </c>
      <c r="E94" s="20" t="s">
        <v>33</v>
      </c>
      <c r="F94" s="20" t="s">
        <v>34</v>
      </c>
      <c r="G94" s="20" t="s">
        <v>35</v>
      </c>
      <c r="H94" s="20" t="s">
        <v>36</v>
      </c>
      <c r="I94" s="20" t="s">
        <v>37</v>
      </c>
      <c r="J94" s="23" t="s">
        <v>39</v>
      </c>
      <c r="K94" s="23" t="s">
        <v>40</v>
      </c>
      <c r="L94" s="23" t="s">
        <v>41</v>
      </c>
      <c r="M94" s="23" t="s">
        <v>42</v>
      </c>
      <c r="N94" s="23" t="s">
        <v>53</v>
      </c>
      <c r="O94" s="20" t="s">
        <v>32</v>
      </c>
      <c r="P94" s="23" t="s">
        <v>51</v>
      </c>
      <c r="Q94" s="23" t="s">
        <v>52</v>
      </c>
      <c r="S94" s="38" t="s">
        <v>30</v>
      </c>
      <c r="V94" s="20" t="s">
        <v>32</v>
      </c>
      <c r="W94" s="20" t="s">
        <v>33</v>
      </c>
      <c r="X94" s="20" t="s">
        <v>34</v>
      </c>
      <c r="Y94" s="20" t="s">
        <v>35</v>
      </c>
      <c r="Z94" s="20" t="s">
        <v>36</v>
      </c>
      <c r="AA94" s="20" t="s">
        <v>37</v>
      </c>
      <c r="AB94" s="23" t="s">
        <v>39</v>
      </c>
      <c r="AC94" s="23" t="s">
        <v>40</v>
      </c>
      <c r="AD94" s="23" t="s">
        <v>41</v>
      </c>
      <c r="AE94" s="23" t="s">
        <v>42</v>
      </c>
      <c r="AF94" s="23" t="s">
        <v>53</v>
      </c>
      <c r="AG94" s="20" t="s">
        <v>32</v>
      </c>
      <c r="AH94" s="23" t="s">
        <v>51</v>
      </c>
      <c r="AI94" s="23" t="s">
        <v>52</v>
      </c>
      <c r="AK94" s="38" t="s">
        <v>30</v>
      </c>
      <c r="AN94" s="20" t="s">
        <v>32</v>
      </c>
      <c r="AO94" s="20" t="s">
        <v>33</v>
      </c>
      <c r="AP94" s="20" t="s">
        <v>34</v>
      </c>
      <c r="AQ94" s="20" t="s">
        <v>35</v>
      </c>
      <c r="AR94" s="20" t="s">
        <v>36</v>
      </c>
      <c r="AS94" s="20" t="s">
        <v>37</v>
      </c>
      <c r="AT94" s="23" t="s">
        <v>39</v>
      </c>
      <c r="AU94" s="23" t="s">
        <v>40</v>
      </c>
      <c r="AV94" s="23" t="s">
        <v>41</v>
      </c>
      <c r="AW94" s="23" t="s">
        <v>42</v>
      </c>
      <c r="AX94" s="23" t="s">
        <v>53</v>
      </c>
      <c r="AY94" s="20" t="s">
        <v>32</v>
      </c>
      <c r="AZ94" s="23" t="s">
        <v>51</v>
      </c>
      <c r="BA94" s="23" t="s">
        <v>52</v>
      </c>
      <c r="BC94" s="38" t="s">
        <v>30</v>
      </c>
      <c r="BF94" s="20" t="s">
        <v>32</v>
      </c>
      <c r="BG94" s="20" t="s">
        <v>33</v>
      </c>
      <c r="BH94" s="20" t="s">
        <v>34</v>
      </c>
      <c r="BI94" s="20" t="s">
        <v>35</v>
      </c>
      <c r="BJ94" s="20" t="s">
        <v>36</v>
      </c>
      <c r="BK94" s="20" t="s">
        <v>37</v>
      </c>
      <c r="BL94" s="23" t="s">
        <v>39</v>
      </c>
      <c r="BM94" s="23" t="s">
        <v>40</v>
      </c>
      <c r="BN94" s="23" t="s">
        <v>41</v>
      </c>
      <c r="BO94" s="23" t="s">
        <v>42</v>
      </c>
      <c r="BP94" s="23" t="s">
        <v>53</v>
      </c>
      <c r="BQ94" s="20" t="s">
        <v>32</v>
      </c>
      <c r="BR94" s="23" t="s">
        <v>51</v>
      </c>
      <c r="BS94" s="23" t="s">
        <v>52</v>
      </c>
      <c r="BU94" s="38" t="s">
        <v>30</v>
      </c>
      <c r="BX94" s="20" t="s">
        <v>32</v>
      </c>
      <c r="BY94" s="20" t="s">
        <v>33</v>
      </c>
      <c r="BZ94" s="20" t="s">
        <v>34</v>
      </c>
      <c r="CA94" s="20" t="s">
        <v>35</v>
      </c>
      <c r="CB94" s="20" t="s">
        <v>36</v>
      </c>
      <c r="CC94" s="20" t="s">
        <v>37</v>
      </c>
      <c r="CD94" s="23" t="s">
        <v>39</v>
      </c>
      <c r="CE94" s="23" t="s">
        <v>40</v>
      </c>
      <c r="CF94" s="23" t="s">
        <v>41</v>
      </c>
      <c r="CG94" s="23" t="s">
        <v>42</v>
      </c>
      <c r="CH94" s="23" t="s">
        <v>53</v>
      </c>
      <c r="CI94" s="20" t="s">
        <v>32</v>
      </c>
      <c r="CJ94" s="23" t="s">
        <v>51</v>
      </c>
      <c r="CK94" s="23" t="s">
        <v>52</v>
      </c>
      <c r="CM94" s="38" t="s">
        <v>30</v>
      </c>
      <c r="CP94" s="20" t="s">
        <v>32</v>
      </c>
      <c r="CQ94" s="20" t="s">
        <v>33</v>
      </c>
      <c r="CR94" s="20" t="s">
        <v>34</v>
      </c>
      <c r="CS94" s="20" t="s">
        <v>35</v>
      </c>
      <c r="CT94" s="20" t="s">
        <v>36</v>
      </c>
      <c r="CU94" s="20" t="s">
        <v>37</v>
      </c>
      <c r="CV94" s="23" t="s">
        <v>39</v>
      </c>
      <c r="CW94" s="23" t="s">
        <v>40</v>
      </c>
      <c r="CX94" s="23" t="s">
        <v>41</v>
      </c>
      <c r="CY94" s="23" t="s">
        <v>42</v>
      </c>
      <c r="CZ94" s="23" t="s">
        <v>53</v>
      </c>
      <c r="DA94" s="20" t="s">
        <v>32</v>
      </c>
      <c r="DB94" s="23" t="s">
        <v>51</v>
      </c>
      <c r="DC94" s="23" t="s">
        <v>52</v>
      </c>
      <c r="DE94" s="38" t="s">
        <v>30</v>
      </c>
      <c r="DH94" s="20" t="s">
        <v>32</v>
      </c>
      <c r="DI94" s="20" t="s">
        <v>33</v>
      </c>
      <c r="DJ94" s="20" t="s">
        <v>34</v>
      </c>
      <c r="DK94" s="20" t="s">
        <v>35</v>
      </c>
      <c r="DL94" s="20" t="s">
        <v>36</v>
      </c>
      <c r="DM94" s="20" t="s">
        <v>37</v>
      </c>
      <c r="DN94" s="23" t="s">
        <v>39</v>
      </c>
      <c r="DO94" s="23" t="s">
        <v>40</v>
      </c>
      <c r="DP94" s="23" t="s">
        <v>41</v>
      </c>
      <c r="DQ94" s="23" t="s">
        <v>42</v>
      </c>
      <c r="DR94" s="23" t="s">
        <v>53</v>
      </c>
      <c r="DS94" s="20" t="s">
        <v>32</v>
      </c>
      <c r="DT94" s="23" t="s">
        <v>51</v>
      </c>
      <c r="DU94" s="23" t="s">
        <v>52</v>
      </c>
    </row>
    <row r="95" spans="1:126">
      <c r="A95" s="8" t="s">
        <v>31</v>
      </c>
      <c r="B95" s="8">
        <f>($H$2-B89)*4+1</f>
        <v>9</v>
      </c>
      <c r="C95" s="8" t="s">
        <v>11</v>
      </c>
      <c r="D95" s="6">
        <f ca="1">INDEX(E$7:E$30,B95,1)</f>
        <v>-77.935000000000002</v>
      </c>
      <c r="E95" s="6">
        <f ca="1">INDEX(F$7:F$30,B95,1)</f>
        <v>-48.851999999999997</v>
      </c>
      <c r="F95" s="6">
        <f ca="1">INDEX(G$7:G$30,B95,1)</f>
        <v>130.44200000000001</v>
      </c>
      <c r="G95" s="6">
        <f ca="1">INDEX(H$7:H$30,B95,1)</f>
        <v>69.796999999999997</v>
      </c>
      <c r="H95" s="6">
        <f ca="1">INDEX(I$7:I$30,B95,1)</f>
        <v>8.3079999999999998</v>
      </c>
      <c r="I95" s="6">
        <f ca="1">INDEX(J$7:J$30,B95,1)</f>
        <v>12.223000000000001</v>
      </c>
      <c r="J95" s="24">
        <f ca="1">(ABS(F95)+ABS(H95))*SIGN(F95)</f>
        <v>138.75</v>
      </c>
      <c r="K95" s="24">
        <f ca="1">(ABS(G95)+ABS(I95))*SIGN(G95)</f>
        <v>82.02</v>
      </c>
      <c r="L95" s="24">
        <f ca="1">(ABS(J95)+0.3*ABS(K95))*SIGN(J95)</f>
        <v>163.35599999999999</v>
      </c>
      <c r="M95" s="24">
        <f t="shared" ref="M95:M98" ca="1" si="304">(ABS(K95)+0.3*ABS(J95))*SIGN(K95)</f>
        <v>123.645</v>
      </c>
      <c r="N95" s="24">
        <f ca="1">IF($C$2&lt;=$C$3,L95,M95)</f>
        <v>163.35599999999999</v>
      </c>
      <c r="O95" s="48">
        <f ca="1">D95</f>
        <v>-77.935000000000002</v>
      </c>
      <c r="P95" s="48">
        <f ca="1">E95+N95</f>
        <v>114.50399999999999</v>
      </c>
      <c r="Q95" s="48">
        <f ca="1">E95-N95</f>
        <v>-212.208</v>
      </c>
      <c r="S95" s="39" t="s">
        <v>31</v>
      </c>
      <c r="T95" s="8">
        <f>($H$2-T89)*4+1</f>
        <v>9</v>
      </c>
      <c r="U95" s="8" t="s">
        <v>11</v>
      </c>
      <c r="V95" s="6">
        <f ca="1">INDEX(W$7:W$30,T95,1)</f>
        <v>-48.203000000000003</v>
      </c>
      <c r="W95" s="6">
        <f ca="1">INDEX(X$7:X$30,T95,1)</f>
        <v>-30.204000000000001</v>
      </c>
      <c r="X95" s="6">
        <f ca="1">INDEX(Y$7:Y$30,T95,1)</f>
        <v>131.988</v>
      </c>
      <c r="Y95" s="6">
        <f ca="1">INDEX(Z$7:Z$30,T95,1)</f>
        <v>70.626999999999995</v>
      </c>
      <c r="Z95" s="6">
        <f ca="1">INDEX(AA$7:AA$30,T95,1)</f>
        <v>8.4120000000000008</v>
      </c>
      <c r="AA95" s="6">
        <f ca="1">INDEX(AB$7:AB$30,T95,1)</f>
        <v>12.375999999999999</v>
      </c>
      <c r="AB95" s="24">
        <f ca="1">(ABS(X95)+ABS(Z95))*SIGN(X95)</f>
        <v>140.4</v>
      </c>
      <c r="AC95" s="24">
        <f ca="1">(ABS(Y95)+ABS(AA95))*SIGN(Y95)</f>
        <v>83.003</v>
      </c>
      <c r="AD95" s="24">
        <f ca="1">(ABS(AB95)+0.3*ABS(AC95))*SIGN(AB95)</f>
        <v>165.30090000000001</v>
      </c>
      <c r="AE95" s="24">
        <f t="shared" ref="AE95:AE98" ca="1" si="305">(ABS(AC95)+0.3*ABS(AB95))*SIGN(AC95)</f>
        <v>125.12299999999999</v>
      </c>
      <c r="AF95" s="24">
        <f ca="1">IF($C$2&lt;=$C$3,AD95,AE95)</f>
        <v>165.30090000000001</v>
      </c>
      <c r="AG95" s="48">
        <f ca="1">V95</f>
        <v>-48.203000000000003</v>
      </c>
      <c r="AH95" s="48">
        <f ca="1">W95+AF95</f>
        <v>135.09690000000001</v>
      </c>
      <c r="AI95" s="48">
        <f ca="1">W95-AF95</f>
        <v>-195.50490000000002</v>
      </c>
      <c r="AK95" s="39" t="s">
        <v>31</v>
      </c>
      <c r="AL95" s="8">
        <f>($H$2-AL89)*4+1</f>
        <v>9</v>
      </c>
      <c r="AM95" s="8" t="s">
        <v>11</v>
      </c>
      <c r="AN95" s="6">
        <f ca="1">INDEX(AO$7:AO$30,AL95,1)</f>
        <v>-31.552</v>
      </c>
      <c r="AO95" s="6">
        <f ca="1">INDEX(AP$7:AP$30,AL95,1)</f>
        <v>-20.164999999999999</v>
      </c>
      <c r="AP95" s="6">
        <f ca="1">INDEX(AQ$7:AQ$30,AL95,1)</f>
        <v>119.62</v>
      </c>
      <c r="AQ95" s="6">
        <f ca="1">INDEX(AR$7:AR$30,AL95,1)</f>
        <v>63.957999999999998</v>
      </c>
      <c r="AR95" s="6">
        <f ca="1">INDEX(AS$7:AS$30,AL95,1)</f>
        <v>7.6269999999999998</v>
      </c>
      <c r="AS95" s="6">
        <f ca="1">INDEX(AT$7:AT$30,AL95,1)</f>
        <v>11.221</v>
      </c>
      <c r="AT95" s="24">
        <f ca="1">(ABS(AP95)+ABS(AR95))*SIGN(AP95)</f>
        <v>127.247</v>
      </c>
      <c r="AU95" s="24">
        <f ca="1">(ABS(AQ95)+ABS(AS95))*SIGN(AQ95)</f>
        <v>75.179000000000002</v>
      </c>
      <c r="AV95" s="24">
        <f ca="1">(ABS(AT95)+0.3*ABS(AU95))*SIGN(AT95)</f>
        <v>149.80070000000001</v>
      </c>
      <c r="AW95" s="24">
        <f t="shared" ref="AW95:AW98" ca="1" si="306">(ABS(AU95)+0.3*ABS(AT95))*SIGN(AU95)</f>
        <v>113.3531</v>
      </c>
      <c r="AX95" s="24">
        <f ca="1">IF($C$2&lt;=$C$3,AV95,AW95)</f>
        <v>149.80070000000001</v>
      </c>
      <c r="AY95" s="48">
        <f ca="1">AN95</f>
        <v>-31.552</v>
      </c>
      <c r="AZ95" s="48">
        <f ca="1">AO95+AX95</f>
        <v>129.63570000000001</v>
      </c>
      <c r="BA95" s="48">
        <f ca="1">AO95-AX95</f>
        <v>-169.9657</v>
      </c>
      <c r="BC95" s="39" t="s">
        <v>31</v>
      </c>
      <c r="BD95" s="8">
        <f>($H$2-BD89)*4+1</f>
        <v>9</v>
      </c>
      <c r="BE95" s="8" t="s">
        <v>11</v>
      </c>
      <c r="BF95" s="6">
        <f ca="1">INDEX(BG$7:BG$30,BD95,1)</f>
        <v>-46.942</v>
      </c>
      <c r="BG95" s="6">
        <f ca="1">INDEX(BH$7:BH$30,BD95,1)</f>
        <v>-29.228000000000002</v>
      </c>
      <c r="BH95" s="6">
        <f ca="1">INDEX(BI$7:BI$30,BD95,1)</f>
        <v>66.247</v>
      </c>
      <c r="BI95" s="6">
        <f ca="1">INDEX(BJ$7:BJ$30,BD95,1)</f>
        <v>35.426000000000002</v>
      </c>
      <c r="BJ95" s="6">
        <f ca="1">INDEX(BK$7:BK$30,BD95,1)</f>
        <v>4.226</v>
      </c>
      <c r="BK95" s="6">
        <f ca="1">INDEX(BL$7:BL$30,BD95,1)</f>
        <v>6.2169999999999996</v>
      </c>
      <c r="BL95" s="24">
        <f ca="1">(ABS(BH95)+ABS(BJ95))*SIGN(BH95)</f>
        <v>70.472999999999999</v>
      </c>
      <c r="BM95" s="24">
        <f ca="1">(ABS(BI95)+ABS(BK95))*SIGN(BI95)</f>
        <v>41.643000000000001</v>
      </c>
      <c r="BN95" s="24">
        <f ca="1">(ABS(BL95)+0.3*ABS(BM95))*SIGN(BL95)</f>
        <v>82.965900000000005</v>
      </c>
      <c r="BO95" s="24">
        <f t="shared" ref="BO95:BO98" ca="1" si="307">(ABS(BM95)+0.3*ABS(BL95))*SIGN(BM95)</f>
        <v>62.7849</v>
      </c>
      <c r="BP95" s="24">
        <f ca="1">IF($C$2&lt;=$C$3,BN95,BO95)</f>
        <v>82.965900000000005</v>
      </c>
      <c r="BQ95" s="48">
        <f ca="1">BF95</f>
        <v>-46.942</v>
      </c>
      <c r="BR95" s="48">
        <f ca="1">BG95+BP95</f>
        <v>53.737900000000003</v>
      </c>
      <c r="BS95" s="48">
        <f ca="1">BG95-BP95</f>
        <v>-112.19390000000001</v>
      </c>
      <c r="BU95" s="39" t="s">
        <v>31</v>
      </c>
      <c r="BV95" s="8">
        <f>($H$2-BV89)*4+1</f>
        <v>9</v>
      </c>
      <c r="BW95" s="8" t="s">
        <v>11</v>
      </c>
      <c r="BX95" s="6">
        <f ca="1">INDEX(BY$7:BY$30,BV95,1)</f>
        <v>-71.661000000000001</v>
      </c>
      <c r="BY95" s="6">
        <f ca="1">INDEX(BZ$7:BZ$30,BV95,1)</f>
        <v>-44.628</v>
      </c>
      <c r="BZ95" s="6">
        <f ca="1">INDEX(CA$7:CA$30,BV95,1)</f>
        <v>126.438</v>
      </c>
      <c r="CA95" s="6">
        <f ca="1">INDEX(CB$7:CB$30,BV95,1)</f>
        <v>67.632999999999996</v>
      </c>
      <c r="CB95" s="6">
        <f ca="1">INDEX(CC$7:CC$30,BV95,1)</f>
        <v>8.0579999999999998</v>
      </c>
      <c r="CC95" s="6">
        <f ca="1">INDEX(CD$7:CD$30,BV95,1)</f>
        <v>11.855</v>
      </c>
      <c r="CD95" s="24">
        <f ca="1">(ABS(BZ95)+ABS(CB95))*SIGN(BZ95)</f>
        <v>134.49600000000001</v>
      </c>
      <c r="CE95" s="24">
        <f ca="1">(ABS(CA95)+ABS(CC95))*SIGN(CA95)</f>
        <v>79.488</v>
      </c>
      <c r="CF95" s="24">
        <f ca="1">(ABS(CD95)+0.3*ABS(CE95))*SIGN(CD95)</f>
        <v>158.3424</v>
      </c>
      <c r="CG95" s="24">
        <f t="shared" ref="CG95:CG98" ca="1" si="308">(ABS(CE95)+0.3*ABS(CD95))*SIGN(CE95)</f>
        <v>119.83680000000001</v>
      </c>
      <c r="CH95" s="24">
        <f ca="1">IF($C$2&lt;=$C$3,CF95,CG95)</f>
        <v>158.3424</v>
      </c>
      <c r="CI95" s="48">
        <f ca="1">BX95</f>
        <v>-71.661000000000001</v>
      </c>
      <c r="CJ95" s="48">
        <f ca="1">BY95+CH95</f>
        <v>113.7144</v>
      </c>
      <c r="CK95" s="48">
        <f ca="1">BY95-CH95</f>
        <v>-202.97039999999998</v>
      </c>
      <c r="CM95" s="39" t="s">
        <v>31</v>
      </c>
      <c r="CN95" s="8">
        <f>($H$2-CN89)*4+1</f>
        <v>9</v>
      </c>
      <c r="CO95" s="8" t="s">
        <v>11</v>
      </c>
      <c r="CP95" s="6">
        <f ca="1">INDEX(CQ$7:CQ$30,CN95,1)</f>
        <v>-38.444000000000003</v>
      </c>
      <c r="CQ95" s="6">
        <f ca="1">INDEX(CR$7:CR$30,CN95,1)</f>
        <v>-23.882999999999999</v>
      </c>
      <c r="CR95" s="6">
        <f ca="1">INDEX(CS$7:CS$30,CN95,1)</f>
        <v>110.26300000000001</v>
      </c>
      <c r="CS95" s="6">
        <f ca="1">INDEX(CT$7:CT$30,CN95,1)</f>
        <v>59.027000000000001</v>
      </c>
      <c r="CT95" s="6">
        <f ca="1">INDEX(CU$7:CU$30,CN95,1)</f>
        <v>7.0259999999999998</v>
      </c>
      <c r="CU95" s="6">
        <f ca="1">INDEX(CV$7:CV$30,CN95,1)</f>
        <v>10.336</v>
      </c>
      <c r="CV95" s="24">
        <f ca="1">(ABS(CR95)+ABS(CT95))*SIGN(CR95)</f>
        <v>117.289</v>
      </c>
      <c r="CW95" s="24">
        <f ca="1">(ABS(CS95)+ABS(CU95))*SIGN(CS95)</f>
        <v>69.363</v>
      </c>
      <c r="CX95" s="24">
        <f ca="1">(ABS(CV95)+0.3*ABS(CW95))*SIGN(CV95)</f>
        <v>138.09790000000001</v>
      </c>
      <c r="CY95" s="24">
        <f t="shared" ref="CY95:CY98" ca="1" si="309">(ABS(CW95)+0.3*ABS(CV95))*SIGN(CW95)</f>
        <v>104.5497</v>
      </c>
      <c r="CZ95" s="24">
        <f ca="1">IF($C$2&lt;=$C$3,CX95,CY95)</f>
        <v>138.09790000000001</v>
      </c>
      <c r="DA95" s="48">
        <f ca="1">CP95</f>
        <v>-38.444000000000003</v>
      </c>
      <c r="DB95" s="48">
        <f ca="1">CQ95+CZ95</f>
        <v>114.21490000000001</v>
      </c>
      <c r="DC95" s="48">
        <f ca="1">CQ95-CZ95</f>
        <v>-161.98090000000002</v>
      </c>
      <c r="DE95" s="39" t="s">
        <v>31</v>
      </c>
      <c r="DF95" s="8">
        <f>($H$2-DF89)*4+1</f>
        <v>9</v>
      </c>
      <c r="DG95" s="8" t="s">
        <v>11</v>
      </c>
      <c r="DH95" s="6">
        <f ca="1">INDEX(DI$7:DI$30,DF95,1)</f>
        <v>-38.444000000000003</v>
      </c>
      <c r="DI95" s="6">
        <f ca="1">INDEX(DJ$7:DJ$30,DF95,1)</f>
        <v>-23.882999999999999</v>
      </c>
      <c r="DJ95" s="6">
        <f ca="1">INDEX(DK$7:DK$30,DF95,1)</f>
        <v>110.26300000000001</v>
      </c>
      <c r="DK95" s="6">
        <f ca="1">INDEX(DL$7:DL$30,DF95,1)</f>
        <v>59.027000000000001</v>
      </c>
      <c r="DL95" s="6">
        <f ca="1">INDEX(DM$7:DM$30,DF95,1)</f>
        <v>7.0259999999999998</v>
      </c>
      <c r="DM95" s="6">
        <f ca="1">INDEX(DN$7:DN$30,DF95,1)</f>
        <v>10.336</v>
      </c>
      <c r="DN95" s="24">
        <f ca="1">(ABS(DJ95)+ABS(DL95))*SIGN(DJ95)</f>
        <v>117.289</v>
      </c>
      <c r="DO95" s="24">
        <f ca="1">(ABS(DK95)+ABS(DM95))*SIGN(DK95)</f>
        <v>69.363</v>
      </c>
      <c r="DP95" s="24">
        <f ca="1">(ABS(DN95)+0.3*ABS(DO95))*SIGN(DN95)</f>
        <v>138.09790000000001</v>
      </c>
      <c r="DQ95" s="24">
        <f t="shared" ref="DQ95:DQ98" ca="1" si="310">(ABS(DO95)+0.3*ABS(DN95))*SIGN(DO95)</f>
        <v>104.5497</v>
      </c>
      <c r="DR95" s="24">
        <f ca="1">IF($C$2&lt;=$C$3,DP95,DQ95)</f>
        <v>138.09790000000001</v>
      </c>
      <c r="DS95" s="48">
        <f ca="1">DH95</f>
        <v>-38.444000000000003</v>
      </c>
      <c r="DT95" s="48">
        <f ca="1">DI95+DR95</f>
        <v>114.21490000000001</v>
      </c>
      <c r="DU95" s="48">
        <f ca="1">DI95-DR95</f>
        <v>-161.98090000000002</v>
      </c>
    </row>
    <row r="96" spans="1:126">
      <c r="B96" s="8">
        <f>B95+1</f>
        <v>10</v>
      </c>
      <c r="C96" s="8" t="s">
        <v>10</v>
      </c>
      <c r="D96" s="6">
        <f ca="1">INDEX(E$7:E$30,B96,1)</f>
        <v>-60.762999999999998</v>
      </c>
      <c r="E96" s="6">
        <f ca="1">INDEX(F$7:F$30,B96,1)</f>
        <v>-37.627000000000002</v>
      </c>
      <c r="F96" s="6">
        <f ca="1">INDEX(G$7:G$30,B96,1)</f>
        <v>-120.50700000000001</v>
      </c>
      <c r="G96" s="6">
        <f ca="1">INDEX(H$7:H$30,B96,1)</f>
        <v>-64.495999999999995</v>
      </c>
      <c r="H96" s="6">
        <f ca="1">INDEX(I$7:I$30,B96,1)</f>
        <v>-7.6769999999999996</v>
      </c>
      <c r="I96" s="6">
        <f ca="1">INDEX(J$7:J$30,B96,1)</f>
        <v>-11.295</v>
      </c>
      <c r="J96" s="24">
        <f t="shared" ref="J96:J98" ca="1" si="311">(ABS(F96)+ABS(H96))*SIGN(F96)</f>
        <v>-128.184</v>
      </c>
      <c r="K96" s="24">
        <f t="shared" ref="K96:K98" ca="1" si="312">(ABS(G96)+ABS(I96))*SIGN(G96)</f>
        <v>-75.790999999999997</v>
      </c>
      <c r="L96" s="24">
        <f t="shared" ref="L96:L98" ca="1" si="313">(ABS(J96)+0.3*ABS(K96))*SIGN(J96)</f>
        <v>-150.9213</v>
      </c>
      <c r="M96" s="24">
        <f t="shared" ca="1" si="304"/>
        <v>-114.24619999999999</v>
      </c>
      <c r="N96" s="24">
        <f ca="1">IF($C$2&lt;=$C$3,L96,M96)</f>
        <v>-150.9213</v>
      </c>
      <c r="O96" s="48">
        <f t="shared" ref="O96:O98" ca="1" si="314">D96</f>
        <v>-60.762999999999998</v>
      </c>
      <c r="P96" s="48">
        <f t="shared" ref="P96:P98" ca="1" si="315">E96+N96</f>
        <v>-188.54830000000001</v>
      </c>
      <c r="Q96" s="48">
        <f t="shared" ref="Q96:Q98" ca="1" si="316">E96-N96</f>
        <v>113.29429999999999</v>
      </c>
      <c r="S96" s="38"/>
      <c r="T96" s="8">
        <f>T95+1</f>
        <v>10</v>
      </c>
      <c r="U96" s="8" t="s">
        <v>10</v>
      </c>
      <c r="V96" s="6">
        <f ca="1">INDEX(W$7:W$30,T96,1)</f>
        <v>-63.808</v>
      </c>
      <c r="W96" s="6">
        <f ca="1">INDEX(X$7:X$30,T96,1)</f>
        <v>-39.677999999999997</v>
      </c>
      <c r="X96" s="6">
        <f ca="1">INDEX(Y$7:Y$30,T96,1)</f>
        <v>-132.14099999999999</v>
      </c>
      <c r="Y96" s="6">
        <f ca="1">INDEX(Z$7:Z$30,T96,1)</f>
        <v>-70.706999999999994</v>
      </c>
      <c r="Z96" s="6">
        <f ca="1">INDEX(AA$7:AA$30,T96,1)</f>
        <v>-8.4209999999999994</v>
      </c>
      <c r="AA96" s="6">
        <f ca="1">INDEX(AB$7:AB$30,T96,1)</f>
        <v>-12.388999999999999</v>
      </c>
      <c r="AB96" s="24">
        <f t="shared" ref="AB96:AB98" ca="1" si="317">(ABS(X96)+ABS(Z96))*SIGN(X96)</f>
        <v>-140.56199999999998</v>
      </c>
      <c r="AC96" s="24">
        <f t="shared" ref="AC96:AC98" ca="1" si="318">(ABS(Y96)+ABS(AA96))*SIGN(Y96)</f>
        <v>-83.095999999999989</v>
      </c>
      <c r="AD96" s="24">
        <f t="shared" ref="AD96:AD98" ca="1" si="319">(ABS(AB96)+0.3*ABS(AC96))*SIGN(AB96)</f>
        <v>-165.49079999999998</v>
      </c>
      <c r="AE96" s="24">
        <f t="shared" ca="1" si="305"/>
        <v>-125.26459999999997</v>
      </c>
      <c r="AF96" s="24">
        <f ca="1">IF($C$2&lt;=$C$3,AD96,AE96)</f>
        <v>-165.49079999999998</v>
      </c>
      <c r="AG96" s="48">
        <f t="shared" ref="AG96:AG98" ca="1" si="320">V96</f>
        <v>-63.808</v>
      </c>
      <c r="AH96" s="48">
        <f t="shared" ref="AH96:AH98" ca="1" si="321">W96+AF96</f>
        <v>-205.16879999999998</v>
      </c>
      <c r="AI96" s="48">
        <f t="shared" ref="AI96:AI98" ca="1" si="322">W96-AF96</f>
        <v>125.81279999999998</v>
      </c>
      <c r="AK96" s="38"/>
      <c r="AL96" s="8">
        <f>AL95+1</f>
        <v>10</v>
      </c>
      <c r="AM96" s="8" t="s">
        <v>10</v>
      </c>
      <c r="AN96" s="6">
        <f ca="1">INDEX(AO$7:AO$30,AL96,1)</f>
        <v>-41.6</v>
      </c>
      <c r="AO96" s="6">
        <f ca="1">INDEX(AP$7:AP$30,AL96,1)</f>
        <v>-26.492000000000001</v>
      </c>
      <c r="AP96" s="6">
        <f ca="1">INDEX(AQ$7:AQ$30,AL96,1)</f>
        <v>-68.287999999999997</v>
      </c>
      <c r="AQ96" s="6">
        <f ca="1">INDEX(AR$7:AR$30,AL96,1)</f>
        <v>-36.505000000000003</v>
      </c>
      <c r="AR96" s="6">
        <f ca="1">INDEX(AS$7:AS$30,AL96,1)</f>
        <v>-4.3570000000000002</v>
      </c>
      <c r="AS96" s="6">
        <f ca="1">INDEX(AT$7:AT$30,AL96,1)</f>
        <v>-6.4089999999999998</v>
      </c>
      <c r="AT96" s="24">
        <f t="shared" ref="AT96:AT98" ca="1" si="323">(ABS(AP96)+ABS(AR96))*SIGN(AP96)</f>
        <v>-72.644999999999996</v>
      </c>
      <c r="AU96" s="24">
        <f t="shared" ref="AU96:AU98" ca="1" si="324">(ABS(AQ96)+ABS(AS96))*SIGN(AQ96)</f>
        <v>-42.914000000000001</v>
      </c>
      <c r="AV96" s="24">
        <f t="shared" ref="AV96:AV98" ca="1" si="325">(ABS(AT96)+0.3*ABS(AU96))*SIGN(AT96)</f>
        <v>-85.519199999999998</v>
      </c>
      <c r="AW96" s="24">
        <f t="shared" ca="1" si="306"/>
        <v>-64.707499999999996</v>
      </c>
      <c r="AX96" s="24">
        <f ca="1">IF($C$2&lt;=$C$3,AV96,AW96)</f>
        <v>-85.519199999999998</v>
      </c>
      <c r="AY96" s="48">
        <f t="shared" ref="AY96:AY98" ca="1" si="326">AN96</f>
        <v>-41.6</v>
      </c>
      <c r="AZ96" s="48">
        <f t="shared" ref="AZ96:AZ98" ca="1" si="327">AO96+AX96</f>
        <v>-112.0112</v>
      </c>
      <c r="BA96" s="48">
        <f t="shared" ref="BA96:BA98" ca="1" si="328">AO96-AX96</f>
        <v>59.027199999999993</v>
      </c>
      <c r="BC96" s="38"/>
      <c r="BD96" s="8">
        <f>BD95+1</f>
        <v>10</v>
      </c>
      <c r="BE96" s="8" t="s">
        <v>10</v>
      </c>
      <c r="BF96" s="6">
        <f ca="1">INDEX(BG$7:BG$30,BD96,1)</f>
        <v>-41.125</v>
      </c>
      <c r="BG96" s="6">
        <f ca="1">INDEX(BH$7:BH$30,BD96,1)</f>
        <v>-25.831</v>
      </c>
      <c r="BH96" s="6">
        <f ca="1">INDEX(BI$7:BI$30,BD96,1)</f>
        <v>-118.321</v>
      </c>
      <c r="BI96" s="6">
        <f ca="1">INDEX(BJ$7:BJ$30,BD96,1)</f>
        <v>-63.277999999999999</v>
      </c>
      <c r="BJ96" s="6">
        <f ca="1">INDEX(BK$7:BK$30,BD96,1)</f>
        <v>-7.5439999999999996</v>
      </c>
      <c r="BK96" s="6">
        <f ca="1">INDEX(BL$7:BL$30,BD96,1)</f>
        <v>-11.098000000000001</v>
      </c>
      <c r="BL96" s="24">
        <f t="shared" ref="BL96:BL98" ca="1" si="329">(ABS(BH96)+ABS(BJ96))*SIGN(BH96)</f>
        <v>-125.86499999999999</v>
      </c>
      <c r="BM96" s="24">
        <f t="shared" ref="BM96:BM98" ca="1" si="330">(ABS(BI96)+ABS(BK96))*SIGN(BI96)</f>
        <v>-74.376000000000005</v>
      </c>
      <c r="BN96" s="24">
        <f t="shared" ref="BN96:BN98" ca="1" si="331">(ABS(BL96)+0.3*ABS(BM96))*SIGN(BL96)</f>
        <v>-148.17779999999999</v>
      </c>
      <c r="BO96" s="24">
        <f t="shared" ca="1" si="307"/>
        <v>-112.13550000000001</v>
      </c>
      <c r="BP96" s="24">
        <f ca="1">IF($C$2&lt;=$C$3,BN96,BO96)</f>
        <v>-148.17779999999999</v>
      </c>
      <c r="BQ96" s="48">
        <f t="shared" ref="BQ96:BQ98" ca="1" si="332">BF96</f>
        <v>-41.125</v>
      </c>
      <c r="BR96" s="48">
        <f t="shared" ref="BR96:BR98" ca="1" si="333">BG96+BP96</f>
        <v>-174.00879999999998</v>
      </c>
      <c r="BS96" s="48">
        <f t="shared" ref="BS96:BS98" ca="1" si="334">BG96-BP96</f>
        <v>122.34679999999999</v>
      </c>
      <c r="BU96" s="38"/>
      <c r="BV96" s="8">
        <f>BV95+1</f>
        <v>10</v>
      </c>
      <c r="BW96" s="8" t="s">
        <v>10</v>
      </c>
      <c r="BX96" s="6">
        <f ca="1">INDEX(BY$7:BY$30,BV96,1)</f>
        <v>-74.238</v>
      </c>
      <c r="BY96" s="6">
        <f ca="1">INDEX(BZ$7:BZ$30,BV96,1)</f>
        <v>-46.088000000000001</v>
      </c>
      <c r="BZ96" s="6">
        <f ca="1">INDEX(CA$7:CA$30,BV96,1)</f>
        <v>-127.048</v>
      </c>
      <c r="CA96" s="6">
        <f ca="1">INDEX(CB$7:CB$30,BV96,1)</f>
        <v>-67.954999999999998</v>
      </c>
      <c r="CB96" s="6">
        <f ca="1">INDEX(CC$7:CC$30,BV96,1)</f>
        <v>-8.0969999999999995</v>
      </c>
      <c r="CC96" s="6">
        <f ca="1">INDEX(CD$7:CD$30,BV96,1)</f>
        <v>-11.913</v>
      </c>
      <c r="CD96" s="24">
        <f t="shared" ref="CD96:CD98" ca="1" si="335">(ABS(BZ96)+ABS(CB96))*SIGN(BZ96)</f>
        <v>-135.14500000000001</v>
      </c>
      <c r="CE96" s="24">
        <f t="shared" ref="CE96:CE98" ca="1" si="336">(ABS(CA96)+ABS(CC96))*SIGN(CA96)</f>
        <v>-79.867999999999995</v>
      </c>
      <c r="CF96" s="24">
        <f t="shared" ref="CF96:CF98" ca="1" si="337">(ABS(CD96)+0.3*ABS(CE96))*SIGN(CD96)</f>
        <v>-159.1054</v>
      </c>
      <c r="CG96" s="24">
        <f t="shared" ca="1" si="308"/>
        <v>-120.41149999999999</v>
      </c>
      <c r="CH96" s="24">
        <f ca="1">IF($C$2&lt;=$C$3,CF96,CG96)</f>
        <v>-159.1054</v>
      </c>
      <c r="CI96" s="48">
        <f t="shared" ref="CI96:CI98" ca="1" si="338">BX96</f>
        <v>-74.238</v>
      </c>
      <c r="CJ96" s="48">
        <f t="shared" ref="CJ96:CJ98" ca="1" si="339">BY96+CH96</f>
        <v>-205.1934</v>
      </c>
      <c r="CK96" s="48">
        <f t="shared" ref="CK96:CK98" ca="1" si="340">BY96-CH96</f>
        <v>113.01740000000001</v>
      </c>
      <c r="CM96" s="38"/>
      <c r="CN96" s="8">
        <f>CN95+1</f>
        <v>10</v>
      </c>
      <c r="CO96" s="8" t="s">
        <v>10</v>
      </c>
      <c r="CP96" s="6">
        <f ca="1">INDEX(CQ$7:CQ$30,CN96,1)</f>
        <v>-50.371000000000002</v>
      </c>
      <c r="CQ96" s="6">
        <f ca="1">INDEX(CR$7:CR$30,CN96,1)</f>
        <v>-31.315999999999999</v>
      </c>
      <c r="CR96" s="6">
        <f ca="1">INDEX(CS$7:CS$30,CN96,1)</f>
        <v>-87.481999999999999</v>
      </c>
      <c r="CS96" s="6">
        <f ca="1">INDEX(CT$7:CT$30,CN96,1)</f>
        <v>-46.829000000000001</v>
      </c>
      <c r="CT96" s="6">
        <f ca="1">INDEX(CU$7:CU$30,CN96,1)</f>
        <v>-5.577</v>
      </c>
      <c r="CU96" s="6">
        <f ca="1">INDEX(CV$7:CV$30,CN96,1)</f>
        <v>-8.2050000000000001</v>
      </c>
      <c r="CV96" s="24">
        <f t="shared" ref="CV96:CV98" ca="1" si="341">(ABS(CR96)+ABS(CT96))*SIGN(CR96)</f>
        <v>-93.058999999999997</v>
      </c>
      <c r="CW96" s="24">
        <f t="shared" ref="CW96:CW98" ca="1" si="342">(ABS(CS96)+ABS(CU96))*SIGN(CS96)</f>
        <v>-55.033999999999999</v>
      </c>
      <c r="CX96" s="24">
        <f t="shared" ref="CX96:CX98" ca="1" si="343">(ABS(CV96)+0.3*ABS(CW96))*SIGN(CV96)</f>
        <v>-109.5692</v>
      </c>
      <c r="CY96" s="24">
        <f t="shared" ca="1" si="309"/>
        <v>-82.951700000000002</v>
      </c>
      <c r="CZ96" s="24">
        <f ca="1">IF($C$2&lt;=$C$3,CX96,CY96)</f>
        <v>-109.5692</v>
      </c>
      <c r="DA96" s="48">
        <f t="shared" ref="DA96:DA98" ca="1" si="344">CP96</f>
        <v>-50.371000000000002</v>
      </c>
      <c r="DB96" s="48">
        <f t="shared" ref="DB96:DB98" ca="1" si="345">CQ96+CZ96</f>
        <v>-140.8852</v>
      </c>
      <c r="DC96" s="48">
        <f t="shared" ref="DC96:DC98" ca="1" si="346">CQ96-CZ96</f>
        <v>78.253199999999993</v>
      </c>
      <c r="DE96" s="38"/>
      <c r="DF96" s="8">
        <f>DF95+1</f>
        <v>10</v>
      </c>
      <c r="DG96" s="8" t="s">
        <v>10</v>
      </c>
      <c r="DH96" s="6">
        <f ca="1">INDEX(DI$7:DI$30,DF96,1)</f>
        <v>-50.371000000000002</v>
      </c>
      <c r="DI96" s="6">
        <f ca="1">INDEX(DJ$7:DJ$30,DF96,1)</f>
        <v>-31.315999999999999</v>
      </c>
      <c r="DJ96" s="6">
        <f ca="1">INDEX(DK$7:DK$30,DF96,1)</f>
        <v>-87.481999999999999</v>
      </c>
      <c r="DK96" s="6">
        <f ca="1">INDEX(DL$7:DL$30,DF96,1)</f>
        <v>-46.829000000000001</v>
      </c>
      <c r="DL96" s="6">
        <f ca="1">INDEX(DM$7:DM$30,DF96,1)</f>
        <v>-5.577</v>
      </c>
      <c r="DM96" s="6">
        <f ca="1">INDEX(DN$7:DN$30,DF96,1)</f>
        <v>-8.2050000000000001</v>
      </c>
      <c r="DN96" s="24">
        <f t="shared" ref="DN96:DN98" ca="1" si="347">(ABS(DJ96)+ABS(DL96))*SIGN(DJ96)</f>
        <v>-93.058999999999997</v>
      </c>
      <c r="DO96" s="24">
        <f t="shared" ref="DO96:DO98" ca="1" si="348">(ABS(DK96)+ABS(DM96))*SIGN(DK96)</f>
        <v>-55.033999999999999</v>
      </c>
      <c r="DP96" s="24">
        <f t="shared" ref="DP96:DP98" ca="1" si="349">(ABS(DN96)+0.3*ABS(DO96))*SIGN(DN96)</f>
        <v>-109.5692</v>
      </c>
      <c r="DQ96" s="24">
        <f t="shared" ca="1" si="310"/>
        <v>-82.951700000000002</v>
      </c>
      <c r="DR96" s="24">
        <f ca="1">IF($C$2&lt;=$C$3,DP96,DQ96)</f>
        <v>-109.5692</v>
      </c>
      <c r="DS96" s="48">
        <f t="shared" ref="DS96:DS98" ca="1" si="350">DH96</f>
        <v>-50.371000000000002</v>
      </c>
      <c r="DT96" s="48">
        <f t="shared" ref="DT96:DT98" ca="1" si="351">DI96+DR96</f>
        <v>-140.8852</v>
      </c>
      <c r="DU96" s="48">
        <f t="shared" ref="DU96:DU98" ca="1" si="352">DI96-DR96</f>
        <v>78.253199999999993</v>
      </c>
    </row>
    <row r="97" spans="1:126">
      <c r="B97" s="8">
        <f t="shared" ref="B97:B98" si="353">B96+1</f>
        <v>11</v>
      </c>
      <c r="C97" s="8" t="s">
        <v>9</v>
      </c>
      <c r="D97" s="6">
        <f ca="1">INDEX(E$7:E$30,B97,1)</f>
        <v>105.538</v>
      </c>
      <c r="E97" s="6">
        <f ca="1">INDEX(F$7:F$30,B97,1)</f>
        <v>65.948999999999998</v>
      </c>
      <c r="F97" s="6">
        <f ca="1">INDEX(G$7:G$30,B97,1)</f>
        <v>-58.36</v>
      </c>
      <c r="G97" s="6">
        <f ca="1">INDEX(H$7:H$30,B97,1)</f>
        <v>-31.231000000000002</v>
      </c>
      <c r="H97" s="6">
        <f ca="1">INDEX(I$7:I$30,B97,1)</f>
        <v>-3.7170000000000001</v>
      </c>
      <c r="I97" s="6">
        <f ca="1">INDEX(J$7:J$30,B97,1)</f>
        <v>-5.4690000000000003</v>
      </c>
      <c r="J97" s="24">
        <f t="shared" ca="1" si="311"/>
        <v>-62.076999999999998</v>
      </c>
      <c r="K97" s="24">
        <f t="shared" ca="1" si="312"/>
        <v>-36.700000000000003</v>
      </c>
      <c r="L97" s="24">
        <f t="shared" ca="1" si="313"/>
        <v>-73.087000000000003</v>
      </c>
      <c r="M97" s="24">
        <f t="shared" ca="1" si="304"/>
        <v>-55.323099999999997</v>
      </c>
      <c r="N97" s="24">
        <f ca="1">IF($C$2&lt;=$C$3,L97,M97)</f>
        <v>-73.087000000000003</v>
      </c>
      <c r="O97" s="24">
        <f t="shared" ca="1" si="314"/>
        <v>105.538</v>
      </c>
      <c r="P97" s="24">
        <f t="shared" ca="1" si="315"/>
        <v>-7.1380000000000052</v>
      </c>
      <c r="Q97" s="24">
        <f t="shared" ca="1" si="316"/>
        <v>139.036</v>
      </c>
      <c r="S97" s="38"/>
      <c r="T97" s="8">
        <f t="shared" ref="T97:T98" si="354">T96+1</f>
        <v>11</v>
      </c>
      <c r="U97" s="8" t="s">
        <v>9</v>
      </c>
      <c r="V97" s="6">
        <f ca="1">INDEX(W$7:W$30,T97,1)</f>
        <v>85.631</v>
      </c>
      <c r="W97" s="6">
        <f ca="1">INDEX(X$7:X$30,T97,1)</f>
        <v>53.481000000000002</v>
      </c>
      <c r="X97" s="6">
        <f ca="1">INDEX(Y$7:Y$30,T97,1)</f>
        <v>-69.507999999999996</v>
      </c>
      <c r="Y97" s="6">
        <f ca="1">INDEX(Z$7:Z$30,T97,1)</f>
        <v>-37.192999999999998</v>
      </c>
      <c r="Z97" s="6">
        <f ca="1">INDEX(AA$7:AA$30,T97,1)</f>
        <v>-4.43</v>
      </c>
      <c r="AA97" s="6">
        <f ca="1">INDEX(AB$7:AB$30,T97,1)</f>
        <v>-6.5170000000000003</v>
      </c>
      <c r="AB97" s="24">
        <f t="shared" ca="1" si="317"/>
        <v>-73.937999999999988</v>
      </c>
      <c r="AC97" s="24">
        <f t="shared" ca="1" si="318"/>
        <v>-43.71</v>
      </c>
      <c r="AD97" s="24">
        <f t="shared" ca="1" si="319"/>
        <v>-87.050999999999988</v>
      </c>
      <c r="AE97" s="24">
        <f t="shared" ca="1" si="305"/>
        <v>-65.891400000000004</v>
      </c>
      <c r="AF97" s="24">
        <f ca="1">IF($C$2&lt;=$C$3,AD97,AE97)</f>
        <v>-87.050999999999988</v>
      </c>
      <c r="AG97" s="24">
        <f t="shared" ca="1" si="320"/>
        <v>85.631</v>
      </c>
      <c r="AH97" s="24">
        <f t="shared" ca="1" si="321"/>
        <v>-33.569999999999986</v>
      </c>
      <c r="AI97" s="24">
        <f t="shared" ca="1" si="322"/>
        <v>140.53199999999998</v>
      </c>
      <c r="AK97" s="38"/>
      <c r="AL97" s="8">
        <f t="shared" ref="AL97:AL98" si="355">AL96+1</f>
        <v>11</v>
      </c>
      <c r="AM97" s="8" t="s">
        <v>9</v>
      </c>
      <c r="AN97" s="6">
        <f ca="1">INDEX(AO$7:AO$30,AL97,1)</f>
        <v>59.58</v>
      </c>
      <c r="AO97" s="6">
        <f ca="1">INDEX(AP$7:AP$30,AL97,1)</f>
        <v>38.470999999999997</v>
      </c>
      <c r="AP97" s="6">
        <f ca="1">INDEX(AQ$7:AQ$30,AL97,1)</f>
        <v>-58.720999999999997</v>
      </c>
      <c r="AQ97" s="6">
        <f ca="1">INDEX(AR$7:AR$30,AL97,1)</f>
        <v>-31.395</v>
      </c>
      <c r="AR97" s="6">
        <f ca="1">INDEX(AS$7:AS$30,AL97,1)</f>
        <v>-3.7450000000000001</v>
      </c>
      <c r="AS97" s="6">
        <f ca="1">INDEX(AT$7:AT$30,AL97,1)</f>
        <v>-5.51</v>
      </c>
      <c r="AT97" s="24">
        <f t="shared" ca="1" si="323"/>
        <v>-62.465999999999994</v>
      </c>
      <c r="AU97" s="24">
        <f t="shared" ca="1" si="324"/>
        <v>-36.905000000000001</v>
      </c>
      <c r="AV97" s="24">
        <f t="shared" ca="1" si="325"/>
        <v>-73.537499999999994</v>
      </c>
      <c r="AW97" s="24">
        <f t="shared" ca="1" si="306"/>
        <v>-55.644800000000004</v>
      </c>
      <c r="AX97" s="24">
        <f ca="1">IF($C$2&lt;=$C$3,AV97,AW97)</f>
        <v>-73.537499999999994</v>
      </c>
      <c r="AY97" s="24">
        <f t="shared" ca="1" si="326"/>
        <v>59.58</v>
      </c>
      <c r="AZ97" s="24">
        <f t="shared" ca="1" si="327"/>
        <v>-35.066499999999998</v>
      </c>
      <c r="BA97" s="24">
        <f t="shared" ca="1" si="328"/>
        <v>112.0085</v>
      </c>
      <c r="BC97" s="38"/>
      <c r="BD97" s="8">
        <f t="shared" ref="BD97:BD98" si="356">BD96+1</f>
        <v>11</v>
      </c>
      <c r="BE97" s="8" t="s">
        <v>9</v>
      </c>
      <c r="BF97" s="6">
        <f ca="1">INDEX(BG$7:BG$30,BD97,1)</f>
        <v>84.153999999999996</v>
      </c>
      <c r="BG97" s="6">
        <f ca="1">INDEX(BH$7:BH$30,BD97,1)</f>
        <v>52.246000000000002</v>
      </c>
      <c r="BH97" s="6">
        <f ca="1">INDEX(BI$7:BI$30,BD97,1)</f>
        <v>-57.677</v>
      </c>
      <c r="BI97" s="6">
        <f ca="1">INDEX(BJ$7:BJ$30,BD97,1)</f>
        <v>-30.844999999999999</v>
      </c>
      <c r="BJ97" s="6">
        <f ca="1">INDEX(BK$7:BK$30,BD97,1)</f>
        <v>-3.6779999999999999</v>
      </c>
      <c r="BK97" s="6">
        <f ca="1">INDEX(BL$7:BL$30,BD97,1)</f>
        <v>-5.4109999999999996</v>
      </c>
      <c r="BL97" s="24">
        <f t="shared" ca="1" si="329"/>
        <v>-61.354999999999997</v>
      </c>
      <c r="BM97" s="24">
        <f t="shared" ca="1" si="330"/>
        <v>-36.256</v>
      </c>
      <c r="BN97" s="24">
        <f t="shared" ca="1" si="331"/>
        <v>-72.231799999999993</v>
      </c>
      <c r="BO97" s="24">
        <f t="shared" ca="1" si="307"/>
        <v>-54.662499999999994</v>
      </c>
      <c r="BP97" s="24">
        <f ca="1">IF($C$2&lt;=$C$3,BN97,BO97)</f>
        <v>-72.231799999999993</v>
      </c>
      <c r="BQ97" s="24">
        <f t="shared" ca="1" si="332"/>
        <v>84.153999999999996</v>
      </c>
      <c r="BR97" s="24">
        <f t="shared" ca="1" si="333"/>
        <v>-19.98579999999999</v>
      </c>
      <c r="BS97" s="24">
        <f t="shared" ca="1" si="334"/>
        <v>124.4778</v>
      </c>
      <c r="BU97" s="38"/>
      <c r="BV97" s="8">
        <f t="shared" ref="BV97:BV98" si="357">BV96+1</f>
        <v>11</v>
      </c>
      <c r="BW97" s="8" t="s">
        <v>9</v>
      </c>
      <c r="BX97" s="6">
        <f ca="1">INDEX(BY$7:BY$30,BV97,1)</f>
        <v>107.452</v>
      </c>
      <c r="BY97" s="6">
        <f ca="1">INDEX(BZ$7:BZ$30,BV97,1)</f>
        <v>66.831999999999994</v>
      </c>
      <c r="BZ97" s="6">
        <f ca="1">INDEX(CA$7:CA$30,BV97,1)</f>
        <v>-60.353999999999999</v>
      </c>
      <c r="CA97" s="6">
        <f ca="1">INDEX(CB$7:CB$30,BV97,1)</f>
        <v>-32.283000000000001</v>
      </c>
      <c r="CB97" s="6">
        <f ca="1">INDEX(CC$7:CC$30,BV97,1)</f>
        <v>-3.847</v>
      </c>
      <c r="CC97" s="6">
        <f ca="1">INDEX(CD$7:CD$30,BV97,1)</f>
        <v>-5.6589999999999998</v>
      </c>
      <c r="CD97" s="24">
        <f t="shared" ca="1" si="335"/>
        <v>-64.200999999999993</v>
      </c>
      <c r="CE97" s="24">
        <f t="shared" ca="1" si="336"/>
        <v>-37.942</v>
      </c>
      <c r="CF97" s="24">
        <f t="shared" ca="1" si="337"/>
        <v>-75.58359999999999</v>
      </c>
      <c r="CG97" s="24">
        <f t="shared" ca="1" si="308"/>
        <v>-57.202299999999994</v>
      </c>
      <c r="CH97" s="24">
        <f ca="1">IF($C$2&lt;=$C$3,CF97,CG97)</f>
        <v>-75.58359999999999</v>
      </c>
      <c r="CI97" s="24">
        <f t="shared" ca="1" si="338"/>
        <v>107.452</v>
      </c>
      <c r="CJ97" s="24">
        <f t="shared" ca="1" si="339"/>
        <v>-8.7515999999999963</v>
      </c>
      <c r="CK97" s="24">
        <f t="shared" ca="1" si="340"/>
        <v>142.41559999999998</v>
      </c>
      <c r="CM97" s="38"/>
      <c r="CN97" s="8">
        <f t="shared" ref="CN97:CN98" si="358">CN96+1</f>
        <v>11</v>
      </c>
      <c r="CO97" s="8" t="s">
        <v>9</v>
      </c>
      <c r="CP97" s="6">
        <f ca="1">INDEX(CQ$7:CQ$30,CN97,1)</f>
        <v>89.314999999999998</v>
      </c>
      <c r="CQ97" s="6">
        <f ca="1">INDEX(CR$7:CR$30,CN97,1)</f>
        <v>55.517000000000003</v>
      </c>
      <c r="CR97" s="6">
        <f ca="1">INDEX(CS$7:CS$30,CN97,1)</f>
        <v>-54.929000000000002</v>
      </c>
      <c r="CS97" s="6">
        <f ca="1">INDEX(CT$7:CT$30,CN97,1)</f>
        <v>-29.404</v>
      </c>
      <c r="CT97" s="6">
        <f ca="1">INDEX(CU$7:CU$30,CN97,1)</f>
        <v>-3.5009999999999999</v>
      </c>
      <c r="CU97" s="6">
        <f ca="1">INDEX(CV$7:CV$30,CN97,1)</f>
        <v>-5.15</v>
      </c>
      <c r="CV97" s="24">
        <f t="shared" ca="1" si="341"/>
        <v>-58.43</v>
      </c>
      <c r="CW97" s="24">
        <f t="shared" ca="1" si="342"/>
        <v>-34.554000000000002</v>
      </c>
      <c r="CX97" s="24">
        <f t="shared" ca="1" si="343"/>
        <v>-68.796199999999999</v>
      </c>
      <c r="CY97" s="24">
        <f t="shared" ca="1" si="309"/>
        <v>-52.082999999999998</v>
      </c>
      <c r="CZ97" s="24">
        <f ca="1">IF($C$2&lt;=$C$3,CX97,CY97)</f>
        <v>-68.796199999999999</v>
      </c>
      <c r="DA97" s="24">
        <f t="shared" ca="1" si="344"/>
        <v>89.314999999999998</v>
      </c>
      <c r="DB97" s="24">
        <f t="shared" ca="1" si="345"/>
        <v>-13.279199999999996</v>
      </c>
      <c r="DC97" s="24">
        <f t="shared" ca="1" si="346"/>
        <v>124.31319999999999</v>
      </c>
      <c r="DE97" s="38"/>
      <c r="DF97" s="8">
        <f t="shared" ref="DF97:DF98" si="359">DF96+1</f>
        <v>11</v>
      </c>
      <c r="DG97" s="8" t="s">
        <v>9</v>
      </c>
      <c r="DH97" s="6">
        <f ca="1">INDEX(DI$7:DI$30,DF97,1)</f>
        <v>89.314999999999998</v>
      </c>
      <c r="DI97" s="6">
        <f ca="1">INDEX(DJ$7:DJ$30,DF97,1)</f>
        <v>55.517000000000003</v>
      </c>
      <c r="DJ97" s="6">
        <f ca="1">INDEX(DK$7:DK$30,DF97,1)</f>
        <v>-54.929000000000002</v>
      </c>
      <c r="DK97" s="6">
        <f ca="1">INDEX(DL$7:DL$30,DF97,1)</f>
        <v>-29.404</v>
      </c>
      <c r="DL97" s="6">
        <f ca="1">INDEX(DM$7:DM$30,DF97,1)</f>
        <v>-3.5009999999999999</v>
      </c>
      <c r="DM97" s="6">
        <f ca="1">INDEX(DN$7:DN$30,DF97,1)</f>
        <v>-5.15</v>
      </c>
      <c r="DN97" s="24">
        <f t="shared" ca="1" si="347"/>
        <v>-58.43</v>
      </c>
      <c r="DO97" s="24">
        <f t="shared" ca="1" si="348"/>
        <v>-34.554000000000002</v>
      </c>
      <c r="DP97" s="24">
        <f t="shared" ca="1" si="349"/>
        <v>-68.796199999999999</v>
      </c>
      <c r="DQ97" s="24">
        <f t="shared" ca="1" si="310"/>
        <v>-52.082999999999998</v>
      </c>
      <c r="DR97" s="24">
        <f ca="1">IF($C$2&lt;=$C$3,DP97,DQ97)</f>
        <v>-68.796199999999999</v>
      </c>
      <c r="DS97" s="24">
        <f t="shared" ca="1" si="350"/>
        <v>89.314999999999998</v>
      </c>
      <c r="DT97" s="24">
        <f t="shared" ca="1" si="351"/>
        <v>-13.279199999999996</v>
      </c>
      <c r="DU97" s="24">
        <f t="shared" ca="1" si="352"/>
        <v>124.31319999999999</v>
      </c>
    </row>
    <row r="98" spans="1:126">
      <c r="B98" s="8">
        <f t="shared" si="353"/>
        <v>12</v>
      </c>
      <c r="C98" s="8" t="s">
        <v>8</v>
      </c>
      <c r="D98" s="6">
        <f ca="1">INDEX(E$7:E$30,B98,1)</f>
        <v>-97.551000000000002</v>
      </c>
      <c r="E98" s="6">
        <f ca="1">INDEX(F$7:F$30,B98,1)</f>
        <v>-60.728999999999999</v>
      </c>
      <c r="F98" s="6">
        <f ca="1">INDEX(G$7:G$30,B98,1)</f>
        <v>-58.36</v>
      </c>
      <c r="G98" s="6">
        <f ca="1">INDEX(H$7:H$30,B98,1)</f>
        <v>-31.231000000000002</v>
      </c>
      <c r="H98" s="6">
        <f ca="1">INDEX(I$7:I$30,B98,1)</f>
        <v>-3.7170000000000001</v>
      </c>
      <c r="I98" s="6">
        <f ca="1">INDEX(J$7:J$30,B98,1)</f>
        <v>-5.4690000000000003</v>
      </c>
      <c r="J98" s="24">
        <f t="shared" ca="1" si="311"/>
        <v>-62.076999999999998</v>
      </c>
      <c r="K98" s="24">
        <f t="shared" ca="1" si="312"/>
        <v>-36.700000000000003</v>
      </c>
      <c r="L98" s="24">
        <f t="shared" ca="1" si="313"/>
        <v>-73.087000000000003</v>
      </c>
      <c r="M98" s="24">
        <f t="shared" ca="1" si="304"/>
        <v>-55.323099999999997</v>
      </c>
      <c r="N98" s="24">
        <f ca="1">IF($C$2&lt;=$C$3,L98,M98)</f>
        <v>-73.087000000000003</v>
      </c>
      <c r="O98" s="24">
        <f t="shared" ca="1" si="314"/>
        <v>-97.551000000000002</v>
      </c>
      <c r="P98" s="24">
        <f t="shared" ca="1" si="315"/>
        <v>-133.816</v>
      </c>
      <c r="Q98" s="24">
        <f t="shared" ca="1" si="316"/>
        <v>12.358000000000004</v>
      </c>
      <c r="S98" s="38"/>
      <c r="T98" s="8">
        <f t="shared" si="354"/>
        <v>12</v>
      </c>
      <c r="U98" s="8" t="s">
        <v>8</v>
      </c>
      <c r="V98" s="6">
        <f ca="1">INDEX(W$7:W$30,T98,1)</f>
        <v>-93.843000000000004</v>
      </c>
      <c r="W98" s="6">
        <f ca="1">INDEX(X$7:X$30,T98,1)</f>
        <v>-58.466999999999999</v>
      </c>
      <c r="X98" s="6">
        <f ca="1">INDEX(Y$7:Y$30,T98,1)</f>
        <v>-69.507999999999996</v>
      </c>
      <c r="Y98" s="6">
        <f ca="1">INDEX(Z$7:Z$30,T98,1)</f>
        <v>-37.192999999999998</v>
      </c>
      <c r="Z98" s="6">
        <f ca="1">INDEX(AA$7:AA$30,T98,1)</f>
        <v>-4.43</v>
      </c>
      <c r="AA98" s="6">
        <f ca="1">INDEX(AB$7:AB$30,T98,1)</f>
        <v>-6.5170000000000003</v>
      </c>
      <c r="AB98" s="24">
        <f t="shared" ca="1" si="317"/>
        <v>-73.937999999999988</v>
      </c>
      <c r="AC98" s="24">
        <f t="shared" ca="1" si="318"/>
        <v>-43.71</v>
      </c>
      <c r="AD98" s="24">
        <f t="shared" ca="1" si="319"/>
        <v>-87.050999999999988</v>
      </c>
      <c r="AE98" s="24">
        <f t="shared" ca="1" si="305"/>
        <v>-65.891400000000004</v>
      </c>
      <c r="AF98" s="24">
        <f ca="1">IF($C$2&lt;=$C$3,AD98,AE98)</f>
        <v>-87.050999999999988</v>
      </c>
      <c r="AG98" s="24">
        <f t="shared" ca="1" si="320"/>
        <v>-93.843000000000004</v>
      </c>
      <c r="AH98" s="24">
        <f t="shared" ca="1" si="321"/>
        <v>-145.51799999999997</v>
      </c>
      <c r="AI98" s="24">
        <f t="shared" ca="1" si="322"/>
        <v>28.583999999999989</v>
      </c>
      <c r="AK98" s="38"/>
      <c r="AL98" s="8">
        <f t="shared" si="355"/>
        <v>12</v>
      </c>
      <c r="AM98" s="8" t="s">
        <v>8</v>
      </c>
      <c r="AN98" s="6">
        <f ca="1">INDEX(AO$7:AO$30,AL98,1)</f>
        <v>-65.86</v>
      </c>
      <c r="AO98" s="6">
        <f ca="1">INDEX(AP$7:AP$30,AL98,1)</f>
        <v>-42.424999999999997</v>
      </c>
      <c r="AP98" s="6">
        <f ca="1">INDEX(AQ$7:AQ$30,AL98,1)</f>
        <v>-58.720999999999997</v>
      </c>
      <c r="AQ98" s="6">
        <f ca="1">INDEX(AR$7:AR$30,AL98,1)</f>
        <v>-31.395</v>
      </c>
      <c r="AR98" s="6">
        <f ca="1">INDEX(AS$7:AS$30,AL98,1)</f>
        <v>-3.7450000000000001</v>
      </c>
      <c r="AS98" s="6">
        <f ca="1">INDEX(AT$7:AT$30,AL98,1)</f>
        <v>-5.51</v>
      </c>
      <c r="AT98" s="24">
        <f t="shared" ca="1" si="323"/>
        <v>-62.465999999999994</v>
      </c>
      <c r="AU98" s="24">
        <f t="shared" ca="1" si="324"/>
        <v>-36.905000000000001</v>
      </c>
      <c r="AV98" s="24">
        <f t="shared" ca="1" si="325"/>
        <v>-73.537499999999994</v>
      </c>
      <c r="AW98" s="24">
        <f t="shared" ca="1" si="306"/>
        <v>-55.644800000000004</v>
      </c>
      <c r="AX98" s="24">
        <f ca="1">IF($C$2&lt;=$C$3,AV98,AW98)</f>
        <v>-73.537499999999994</v>
      </c>
      <c r="AY98" s="24">
        <f t="shared" ca="1" si="326"/>
        <v>-65.86</v>
      </c>
      <c r="AZ98" s="24">
        <f t="shared" ca="1" si="327"/>
        <v>-115.96249999999999</v>
      </c>
      <c r="BA98" s="24">
        <f t="shared" ca="1" si="328"/>
        <v>31.112499999999997</v>
      </c>
      <c r="BC98" s="38"/>
      <c r="BD98" s="8">
        <f t="shared" si="356"/>
        <v>12</v>
      </c>
      <c r="BE98" s="8" t="s">
        <v>8</v>
      </c>
      <c r="BF98" s="6">
        <f ca="1">INDEX(BG$7:BG$30,BD98,1)</f>
        <v>-80.518000000000001</v>
      </c>
      <c r="BG98" s="6">
        <f ca="1">INDEX(BH$7:BH$30,BD98,1)</f>
        <v>-50.122</v>
      </c>
      <c r="BH98" s="6">
        <f ca="1">INDEX(BI$7:BI$30,BD98,1)</f>
        <v>-57.677</v>
      </c>
      <c r="BI98" s="6">
        <f ca="1">INDEX(BJ$7:BJ$30,BD98,1)</f>
        <v>-30.844999999999999</v>
      </c>
      <c r="BJ98" s="6">
        <f ca="1">INDEX(BK$7:BK$30,BD98,1)</f>
        <v>-3.6779999999999999</v>
      </c>
      <c r="BK98" s="6">
        <f ca="1">INDEX(BL$7:BL$30,BD98,1)</f>
        <v>-5.4109999999999996</v>
      </c>
      <c r="BL98" s="24">
        <f t="shared" ca="1" si="329"/>
        <v>-61.354999999999997</v>
      </c>
      <c r="BM98" s="24">
        <f t="shared" ca="1" si="330"/>
        <v>-36.256</v>
      </c>
      <c r="BN98" s="24">
        <f t="shared" ca="1" si="331"/>
        <v>-72.231799999999993</v>
      </c>
      <c r="BO98" s="24">
        <f t="shared" ca="1" si="307"/>
        <v>-54.662499999999994</v>
      </c>
      <c r="BP98" s="24">
        <f ca="1">IF($C$2&lt;=$C$3,BN98,BO98)</f>
        <v>-72.231799999999993</v>
      </c>
      <c r="BQ98" s="24">
        <f t="shared" ca="1" si="332"/>
        <v>-80.518000000000001</v>
      </c>
      <c r="BR98" s="24">
        <f t="shared" ca="1" si="333"/>
        <v>-122.35379999999999</v>
      </c>
      <c r="BS98" s="24">
        <f t="shared" ca="1" si="334"/>
        <v>22.109799999999993</v>
      </c>
      <c r="BU98" s="38"/>
      <c r="BV98" s="8">
        <f t="shared" si="357"/>
        <v>12</v>
      </c>
      <c r="BW98" s="8" t="s">
        <v>8</v>
      </c>
      <c r="BX98" s="6">
        <f ca="1">INDEX(BY$7:BY$30,BV98,1)</f>
        <v>-108.68</v>
      </c>
      <c r="BY98" s="6">
        <f ca="1">INDEX(BZ$7:BZ$30,BV98,1)</f>
        <v>-67.525999999999996</v>
      </c>
      <c r="BZ98" s="6">
        <f ca="1">INDEX(CA$7:CA$30,BV98,1)</f>
        <v>-60.353999999999999</v>
      </c>
      <c r="CA98" s="6">
        <f ca="1">INDEX(CB$7:CB$30,BV98,1)</f>
        <v>-32.283000000000001</v>
      </c>
      <c r="CB98" s="6">
        <f ca="1">INDEX(CC$7:CC$30,BV98,1)</f>
        <v>-3.847</v>
      </c>
      <c r="CC98" s="6">
        <f ca="1">INDEX(CD$7:CD$30,BV98,1)</f>
        <v>-5.6589999999999998</v>
      </c>
      <c r="CD98" s="24">
        <f t="shared" ca="1" si="335"/>
        <v>-64.200999999999993</v>
      </c>
      <c r="CE98" s="24">
        <f t="shared" ca="1" si="336"/>
        <v>-37.942</v>
      </c>
      <c r="CF98" s="24">
        <f t="shared" ca="1" si="337"/>
        <v>-75.58359999999999</v>
      </c>
      <c r="CG98" s="24">
        <f t="shared" ca="1" si="308"/>
        <v>-57.202299999999994</v>
      </c>
      <c r="CH98" s="24">
        <f ca="1">IF($C$2&lt;=$C$3,CF98,CG98)</f>
        <v>-75.58359999999999</v>
      </c>
      <c r="CI98" s="24">
        <f t="shared" ca="1" si="338"/>
        <v>-108.68</v>
      </c>
      <c r="CJ98" s="24">
        <f t="shared" ca="1" si="339"/>
        <v>-143.1096</v>
      </c>
      <c r="CK98" s="24">
        <f t="shared" ca="1" si="340"/>
        <v>8.0575999999999937</v>
      </c>
      <c r="CM98" s="38"/>
      <c r="CN98" s="8">
        <f t="shared" si="358"/>
        <v>12</v>
      </c>
      <c r="CO98" s="8" t="s">
        <v>8</v>
      </c>
      <c r="CP98" s="6">
        <f ca="1">INDEX(CQ$7:CQ$30,CN98,1)</f>
        <v>-95.941000000000003</v>
      </c>
      <c r="CQ98" s="6">
        <f ca="1">INDEX(CR$7:CR$30,CN98,1)</f>
        <v>-59.646999999999998</v>
      </c>
      <c r="CR98" s="6">
        <f ca="1">INDEX(CS$7:CS$30,CN98,1)</f>
        <v>-54.929000000000002</v>
      </c>
      <c r="CS98" s="6">
        <f ca="1">INDEX(CT$7:CT$30,CN98,1)</f>
        <v>-29.404</v>
      </c>
      <c r="CT98" s="6">
        <f ca="1">INDEX(CU$7:CU$30,CN98,1)</f>
        <v>-3.5009999999999999</v>
      </c>
      <c r="CU98" s="6">
        <f ca="1">INDEX(CV$7:CV$30,CN98,1)</f>
        <v>-5.15</v>
      </c>
      <c r="CV98" s="24">
        <f t="shared" ca="1" si="341"/>
        <v>-58.43</v>
      </c>
      <c r="CW98" s="24">
        <f t="shared" ca="1" si="342"/>
        <v>-34.554000000000002</v>
      </c>
      <c r="CX98" s="24">
        <f t="shared" ca="1" si="343"/>
        <v>-68.796199999999999</v>
      </c>
      <c r="CY98" s="24">
        <f t="shared" ca="1" si="309"/>
        <v>-52.082999999999998</v>
      </c>
      <c r="CZ98" s="24">
        <f ca="1">IF($C$2&lt;=$C$3,CX98,CY98)</f>
        <v>-68.796199999999999</v>
      </c>
      <c r="DA98" s="24">
        <f t="shared" ca="1" si="344"/>
        <v>-95.941000000000003</v>
      </c>
      <c r="DB98" s="24">
        <f t="shared" ca="1" si="345"/>
        <v>-128.44319999999999</v>
      </c>
      <c r="DC98" s="24">
        <f t="shared" ca="1" si="346"/>
        <v>9.1492000000000004</v>
      </c>
      <c r="DE98" s="38"/>
      <c r="DF98" s="8">
        <f t="shared" si="359"/>
        <v>12</v>
      </c>
      <c r="DG98" s="8" t="s">
        <v>8</v>
      </c>
      <c r="DH98" s="6">
        <f ca="1">INDEX(DI$7:DI$30,DF98,1)</f>
        <v>-95.941000000000003</v>
      </c>
      <c r="DI98" s="6">
        <f ca="1">INDEX(DJ$7:DJ$30,DF98,1)</f>
        <v>-59.646999999999998</v>
      </c>
      <c r="DJ98" s="6">
        <f ca="1">INDEX(DK$7:DK$30,DF98,1)</f>
        <v>-54.929000000000002</v>
      </c>
      <c r="DK98" s="6">
        <f ca="1">INDEX(DL$7:DL$30,DF98,1)</f>
        <v>-29.404</v>
      </c>
      <c r="DL98" s="6">
        <f ca="1">INDEX(DM$7:DM$30,DF98,1)</f>
        <v>-3.5009999999999999</v>
      </c>
      <c r="DM98" s="6">
        <f ca="1">INDEX(DN$7:DN$30,DF98,1)</f>
        <v>-5.15</v>
      </c>
      <c r="DN98" s="24">
        <f t="shared" ca="1" si="347"/>
        <v>-58.43</v>
      </c>
      <c r="DO98" s="24">
        <f t="shared" ca="1" si="348"/>
        <v>-34.554000000000002</v>
      </c>
      <c r="DP98" s="24">
        <f t="shared" ca="1" si="349"/>
        <v>-68.796199999999999</v>
      </c>
      <c r="DQ98" s="24">
        <f t="shared" ca="1" si="310"/>
        <v>-52.082999999999998</v>
      </c>
      <c r="DR98" s="24">
        <f ca="1">IF($C$2&lt;=$C$3,DP98,DQ98)</f>
        <v>-68.796199999999999</v>
      </c>
      <c r="DS98" s="24">
        <f t="shared" ca="1" si="350"/>
        <v>-95.941000000000003</v>
      </c>
      <c r="DT98" s="24">
        <f t="shared" ca="1" si="351"/>
        <v>-128.44319999999999</v>
      </c>
      <c r="DU98" s="24">
        <f t="shared" ca="1" si="352"/>
        <v>9.1492000000000004</v>
      </c>
    </row>
    <row r="99" spans="1:126">
      <c r="C99" s="8" t="s">
        <v>58</v>
      </c>
      <c r="D99" s="6"/>
      <c r="E99" s="6"/>
      <c r="F99" s="6"/>
      <c r="G99" s="6"/>
      <c r="H99" s="6"/>
      <c r="I99" s="6"/>
      <c r="J99" s="6"/>
      <c r="K99" s="6"/>
      <c r="O99" s="24">
        <f ca="1">MIN(P88,MAX(0,P88/2-(O95-O96)/P89/P88))</f>
        <v>2.2345540625046163</v>
      </c>
      <c r="P99" s="24">
        <f ca="1">MIN(P88,MAX(0,P88/2-(P95-P96)/P90/P88))</f>
        <v>0</v>
      </c>
      <c r="Q99" s="24">
        <f ca="1">MIN(P88,MAX(0,P88/2-(Q95-Q96)/P90/P88))</f>
        <v>4.3</v>
      </c>
      <c r="S99" s="38"/>
      <c r="U99" s="8" t="s">
        <v>58</v>
      </c>
      <c r="V99" s="6"/>
      <c r="W99" s="6"/>
      <c r="X99" s="6"/>
      <c r="Y99" s="6"/>
      <c r="Z99" s="6"/>
      <c r="AA99" s="6"/>
      <c r="AB99" s="6"/>
      <c r="AC99" s="6"/>
      <c r="AG99" s="24">
        <f ca="1">MIN(AH88,MAX(0,AH88/2-(AG95-AG96)/AH89/AH88))</f>
        <v>1.8130514726367051</v>
      </c>
      <c r="AH99" s="24">
        <f ca="1">MIN(AH88,MAX(0,AH88/2-(AH95-AH96)/AH90/AH88))</f>
        <v>0</v>
      </c>
      <c r="AI99" s="24">
        <f ca="1">MIN(AH88,MAX(0,AH88/2-(AI95-AI96)/AH90/AH88))</f>
        <v>3.8</v>
      </c>
      <c r="AK99" s="38"/>
      <c r="AM99" s="8" t="s">
        <v>58</v>
      </c>
      <c r="AN99" s="6"/>
      <c r="AO99" s="6"/>
      <c r="AP99" s="6"/>
      <c r="AQ99" s="6"/>
      <c r="AR99" s="6"/>
      <c r="AS99" s="6"/>
      <c r="AT99" s="6"/>
      <c r="AU99" s="6"/>
      <c r="AY99" s="24">
        <f ca="1">MIN(AZ88,MAX(0,AZ88/2-(AY95-AY96)/AZ89/AZ88))</f>
        <v>1.5198979591836737</v>
      </c>
      <c r="AZ99" s="24">
        <f ca="1">MIN(AZ88,MAX(0,AZ88/2-(AZ95-AZ96)/AZ90/AZ88))</f>
        <v>0</v>
      </c>
      <c r="BA99" s="24">
        <f ca="1">MIN(AZ88,MAX(0,AZ88/2-(BA95-BA96)/AZ90/AZ88))</f>
        <v>3.2</v>
      </c>
      <c r="BC99" s="38"/>
      <c r="BE99" s="8" t="s">
        <v>58</v>
      </c>
      <c r="BF99" s="6"/>
      <c r="BG99" s="6"/>
      <c r="BH99" s="6"/>
      <c r="BI99" s="6"/>
      <c r="BJ99" s="6"/>
      <c r="BK99" s="6"/>
      <c r="BL99" s="6"/>
      <c r="BM99" s="6"/>
      <c r="BQ99" s="24">
        <f ca="1">MIN(BR88,MAX(0,BR88/2-(BQ95-BQ96)/BR89/BR88))</f>
        <v>1.6353247668091722</v>
      </c>
      <c r="BR99" s="24">
        <f ca="1">MIN(BR88,MAX(0,BR88/2-(BR95-BR96)/BR90/BR88))</f>
        <v>0</v>
      </c>
      <c r="BS99" s="24">
        <f ca="1">MIN(BR88,MAX(0,BR88/2-(BS95-BS96)/BR90/BR88))</f>
        <v>3.2</v>
      </c>
      <c r="BU99" s="38"/>
      <c r="BW99" s="8" t="s">
        <v>58</v>
      </c>
      <c r="BX99" s="6"/>
      <c r="BY99" s="6"/>
      <c r="BZ99" s="6"/>
      <c r="CA99" s="6"/>
      <c r="CB99" s="6"/>
      <c r="CC99" s="6"/>
      <c r="CD99" s="6"/>
      <c r="CE99" s="6"/>
      <c r="CI99" s="24">
        <f ca="1">MIN(CJ88,MAX(0,CJ88/2-(CI95-CI96)/CJ89/CJ88))</f>
        <v>2.0880767308866806</v>
      </c>
      <c r="CJ99" s="24">
        <f ca="1">MIN(CJ88,MAX(0,CJ88/2-(CJ95-CJ96)/CJ90/CJ88))</f>
        <v>0</v>
      </c>
      <c r="CK99" s="24">
        <f ca="1">MIN(CJ88,MAX(0,CJ88/2-(CK95-CK96)/CJ90/CJ88))</f>
        <v>4.2</v>
      </c>
      <c r="CM99" s="38"/>
      <c r="CO99" s="8" t="s">
        <v>58</v>
      </c>
      <c r="CP99" s="6"/>
      <c r="CQ99" s="6"/>
      <c r="CR99" s="6"/>
      <c r="CS99" s="6"/>
      <c r="CT99" s="6"/>
      <c r="CU99" s="6"/>
      <c r="CV99" s="6"/>
      <c r="CW99" s="6"/>
      <c r="DA99" s="24">
        <f ca="1">MIN(DB88,MAX(0,DB88/2-(DA95-DA96)/DB89/DB88))</f>
        <v>1.7356188193634754</v>
      </c>
      <c r="DB99" s="24">
        <f ca="1">MIN(DB88,MAX(0,DB88/2-(DB95-DB96)/DB90/DB88))</f>
        <v>0</v>
      </c>
      <c r="DC99" s="24">
        <f ca="1">MIN(DB88,MAX(0,DB88/2-(DC95-DC96)/DB90/DB88))</f>
        <v>3.6</v>
      </c>
      <c r="DE99" s="38"/>
      <c r="DG99" s="8" t="s">
        <v>58</v>
      </c>
      <c r="DH99" s="6"/>
      <c r="DI99" s="6"/>
      <c r="DJ99" s="6"/>
      <c r="DK99" s="6"/>
      <c r="DL99" s="6"/>
      <c r="DM99" s="6"/>
      <c r="DN99" s="6"/>
      <c r="DO99" s="6"/>
      <c r="DS99" s="24">
        <f ca="1">MIN(DT88,MAX(0,DT88/2-(DS95-DS96)/DT89/DT88))</f>
        <v>1.7356188193634754</v>
      </c>
      <c r="DT99" s="24">
        <f ca="1">MIN(DT88,MAX(0,DT88/2-(DT95-DT96)/DT90/DT88))</f>
        <v>0</v>
      </c>
      <c r="DU99" s="24">
        <f ca="1">MIN(DT88,MAX(0,DT88/2-(DU95-DU96)/DT90/DT88))</f>
        <v>3.6</v>
      </c>
    </row>
    <row r="100" spans="1:126">
      <c r="C100" s="8" t="s">
        <v>66</v>
      </c>
      <c r="O100" s="24">
        <f ca="1">O95+(P89*P88/2-(O95-O96)/P88)*O99-P89*O99^2/2</f>
        <v>39.980170332712675</v>
      </c>
      <c r="P100" s="24">
        <f ca="1">P95+(P90*P88/2-(P95-P96)/P88)*P99-P90*P99^2/2</f>
        <v>114.50399999999999</v>
      </c>
      <c r="Q100" s="24">
        <f ca="1">Q95+(P90*P88/2-(Q95-Q96)/P88)*Q99-P90*Q99^2/2</f>
        <v>113.29430000000008</v>
      </c>
      <c r="S100" s="38"/>
      <c r="U100" s="8" t="s">
        <v>66</v>
      </c>
      <c r="AG100" s="24">
        <f ca="1">AG95+(AH89*AH88/2-(AG95-AG96)/AH88)*AG99-AH89*AG99^2/2</f>
        <v>29.423180495987395</v>
      </c>
      <c r="AH100" s="24">
        <f ca="1">AH95+(AH90*AH88/2-(AH95-AH96)/AH88)*AH99-AH90*AH99^2/2</f>
        <v>135.09690000000001</v>
      </c>
      <c r="AI100" s="24">
        <f ca="1">AI95+(AH90*AH88/2-(AI95-AI96)/AH88)*AI99-AH90*AI99^2/2</f>
        <v>125.81280000000001</v>
      </c>
      <c r="AK100" s="38"/>
      <c r="AM100" s="8" t="s">
        <v>66</v>
      </c>
      <c r="AY100" s="24">
        <f ca="1">AY95+(AZ89*AZ88/2-(AY95-AY96)/AZ88)*AY99-AZ89*AY99^2/2</f>
        <v>13.725760204081645</v>
      </c>
      <c r="AZ100" s="24">
        <f ca="1">AZ95+(AZ90*AZ88/2-(AZ95-AZ96)/AZ88)*AZ99-AZ90*AZ99^2/2</f>
        <v>129.63570000000001</v>
      </c>
      <c r="BA100" s="24">
        <f ca="1">BA95+(AZ90*AZ88/2-(BA95-BA96)/AZ88)*BA99-AZ90*BA99^2/2</f>
        <v>59.027199999999993</v>
      </c>
      <c r="BC100" s="38"/>
      <c r="BE100" s="8" t="s">
        <v>66</v>
      </c>
      <c r="BQ100" s="24">
        <f ca="1">BQ95+(BR89*BR88/2-(BQ95-BQ96)/BR88)*BQ99-BR89*BQ99^2/2</f>
        <v>21.867406901332672</v>
      </c>
      <c r="BR100" s="24">
        <f ca="1">BR95+(BR90*BR88/2-(BR95-BR96)/BR88)*BR99-BR90*BR99^2/2</f>
        <v>53.737900000000003</v>
      </c>
      <c r="BS100" s="24">
        <f ca="1">BS95+(BR90*BR88/2-(BS95-BS96)/BR88)*BS99-BR90*BS99^2/2</f>
        <v>122.34680000000003</v>
      </c>
      <c r="BU100" s="38"/>
      <c r="BW100" s="8" t="s">
        <v>66</v>
      </c>
      <c r="CI100" s="24">
        <f ca="1">CI95+(CJ89*CJ88/2-(CI95-CI96)/CJ88)*CI99-CJ89*CI99^2/2</f>
        <v>40.52345788863154</v>
      </c>
      <c r="CJ100" s="24">
        <f ca="1">CJ95+(CJ90*CJ88/2-(CJ95-CJ96)/CJ88)*CJ99-CJ90*CJ99^2/2</f>
        <v>113.7144</v>
      </c>
      <c r="CK100" s="24">
        <f ca="1">CK95+(CJ90*CJ88/2-(CK95-CK96)/CJ88)*CK99-CJ90*CK99^2/2</f>
        <v>113.01740000000001</v>
      </c>
      <c r="CM100" s="38"/>
      <c r="CO100" s="8" t="s">
        <v>66</v>
      </c>
      <c r="DA100" s="24">
        <f ca="1">DA95+(DB89*DB88/2-(DA95-DA96)/DB88)*DA99-DB89*DA99^2/2</f>
        <v>39.064349214090527</v>
      </c>
      <c r="DB100" s="24">
        <f ca="1">DB95+(DB90*DB88/2-(DB95-DB96)/DB88)*DB99-DB90*DB99^2/2</f>
        <v>114.21490000000001</v>
      </c>
      <c r="DC100" s="24">
        <f ca="1">DC95+(DB90*DB88/2-(DC95-DC96)/DB88)*DC99-DB90*DC99^2/2</f>
        <v>78.253200000000021</v>
      </c>
      <c r="DE100" s="38"/>
      <c r="DG100" s="8" t="s">
        <v>66</v>
      </c>
      <c r="DS100" s="24">
        <f ca="1">DS95+(DT89*DT88/2-(DS95-DS96)/DT88)*DS99-DT89*DS99^2/2</f>
        <v>39.064349214090527</v>
      </c>
      <c r="DT100" s="24">
        <f ca="1">DT95+(DT90*DT88/2-(DT95-DT96)/DT88)*DT99-DT90*DT99^2/2</f>
        <v>114.21490000000001</v>
      </c>
      <c r="DU100" s="24">
        <f ca="1">DU95+(DT90*DT88/2-(DU95-DU96)/DT88)*DU99-DT90*DU99^2/2</f>
        <v>78.253200000000021</v>
      </c>
    </row>
    <row r="101" spans="1:126">
      <c r="S101" s="38"/>
      <c r="AK101" s="38"/>
      <c r="BC101" s="38"/>
      <c r="BU101" s="38"/>
      <c r="CM101" s="38"/>
      <c r="DE101" s="38"/>
    </row>
    <row r="102" spans="1:126" s="21" customFormat="1">
      <c r="D102" s="23" t="s">
        <v>32</v>
      </c>
      <c r="E102" s="23" t="s">
        <v>33</v>
      </c>
      <c r="F102" s="23" t="s">
        <v>34</v>
      </c>
      <c r="G102" s="23" t="s">
        <v>35</v>
      </c>
      <c r="H102" s="23" t="s">
        <v>36</v>
      </c>
      <c r="I102" s="23" t="s">
        <v>37</v>
      </c>
      <c r="J102" s="23" t="s">
        <v>39</v>
      </c>
      <c r="K102" s="23" t="s">
        <v>40</v>
      </c>
      <c r="L102" s="23" t="s">
        <v>41</v>
      </c>
      <c r="M102" s="23" t="s">
        <v>42</v>
      </c>
      <c r="N102" s="23" t="s">
        <v>53</v>
      </c>
      <c r="O102" s="20" t="s">
        <v>32</v>
      </c>
      <c r="P102" s="23" t="s">
        <v>51</v>
      </c>
      <c r="Q102" s="23" t="s">
        <v>52</v>
      </c>
      <c r="S102" s="40"/>
      <c r="V102" s="23" t="s">
        <v>32</v>
      </c>
      <c r="W102" s="23" t="s">
        <v>33</v>
      </c>
      <c r="X102" s="23" t="s">
        <v>34</v>
      </c>
      <c r="Y102" s="23" t="s">
        <v>35</v>
      </c>
      <c r="Z102" s="23" t="s">
        <v>36</v>
      </c>
      <c r="AA102" s="23" t="s">
        <v>37</v>
      </c>
      <c r="AB102" s="23" t="s">
        <v>39</v>
      </c>
      <c r="AC102" s="23" t="s">
        <v>40</v>
      </c>
      <c r="AD102" s="23" t="s">
        <v>41</v>
      </c>
      <c r="AE102" s="23" t="s">
        <v>42</v>
      </c>
      <c r="AF102" s="23" t="s">
        <v>53</v>
      </c>
      <c r="AG102" s="20" t="s">
        <v>32</v>
      </c>
      <c r="AH102" s="23" t="s">
        <v>51</v>
      </c>
      <c r="AI102" s="23" t="s">
        <v>52</v>
      </c>
      <c r="AK102" s="40"/>
      <c r="AN102" s="23" t="s">
        <v>32</v>
      </c>
      <c r="AO102" s="23" t="s">
        <v>33</v>
      </c>
      <c r="AP102" s="23" t="s">
        <v>34</v>
      </c>
      <c r="AQ102" s="23" t="s">
        <v>35</v>
      </c>
      <c r="AR102" s="23" t="s">
        <v>36</v>
      </c>
      <c r="AS102" s="23" t="s">
        <v>37</v>
      </c>
      <c r="AT102" s="23" t="s">
        <v>39</v>
      </c>
      <c r="AU102" s="23" t="s">
        <v>40</v>
      </c>
      <c r="AV102" s="23" t="s">
        <v>41</v>
      </c>
      <c r="AW102" s="23" t="s">
        <v>42</v>
      </c>
      <c r="AX102" s="23" t="s">
        <v>53</v>
      </c>
      <c r="AY102" s="20" t="s">
        <v>32</v>
      </c>
      <c r="AZ102" s="23" t="s">
        <v>51</v>
      </c>
      <c r="BA102" s="23" t="s">
        <v>52</v>
      </c>
      <c r="BC102" s="40"/>
      <c r="BF102" s="23" t="s">
        <v>32</v>
      </c>
      <c r="BG102" s="23" t="s">
        <v>33</v>
      </c>
      <c r="BH102" s="23" t="s">
        <v>34</v>
      </c>
      <c r="BI102" s="23" t="s">
        <v>35</v>
      </c>
      <c r="BJ102" s="23" t="s">
        <v>36</v>
      </c>
      <c r="BK102" s="23" t="s">
        <v>37</v>
      </c>
      <c r="BL102" s="23" t="s">
        <v>39</v>
      </c>
      <c r="BM102" s="23" t="s">
        <v>40</v>
      </c>
      <c r="BN102" s="23" t="s">
        <v>41</v>
      </c>
      <c r="BO102" s="23" t="s">
        <v>42</v>
      </c>
      <c r="BP102" s="23" t="s">
        <v>53</v>
      </c>
      <c r="BQ102" s="20" t="s">
        <v>32</v>
      </c>
      <c r="BR102" s="23" t="s">
        <v>51</v>
      </c>
      <c r="BS102" s="23" t="s">
        <v>52</v>
      </c>
      <c r="BU102" s="40"/>
      <c r="BX102" s="23" t="s">
        <v>32</v>
      </c>
      <c r="BY102" s="23" t="s">
        <v>33</v>
      </c>
      <c r="BZ102" s="23" t="s">
        <v>34</v>
      </c>
      <c r="CA102" s="23" t="s">
        <v>35</v>
      </c>
      <c r="CB102" s="23" t="s">
        <v>36</v>
      </c>
      <c r="CC102" s="23" t="s">
        <v>37</v>
      </c>
      <c r="CD102" s="23" t="s">
        <v>39</v>
      </c>
      <c r="CE102" s="23" t="s">
        <v>40</v>
      </c>
      <c r="CF102" s="23" t="s">
        <v>41</v>
      </c>
      <c r="CG102" s="23" t="s">
        <v>42</v>
      </c>
      <c r="CH102" s="23" t="s">
        <v>53</v>
      </c>
      <c r="CI102" s="20" t="s">
        <v>32</v>
      </c>
      <c r="CJ102" s="23" t="s">
        <v>51</v>
      </c>
      <c r="CK102" s="23" t="s">
        <v>52</v>
      </c>
      <c r="CM102" s="40"/>
      <c r="CP102" s="23" t="s">
        <v>32</v>
      </c>
      <c r="CQ102" s="23" t="s">
        <v>33</v>
      </c>
      <c r="CR102" s="23" t="s">
        <v>34</v>
      </c>
      <c r="CS102" s="23" t="s">
        <v>35</v>
      </c>
      <c r="CT102" s="23" t="s">
        <v>36</v>
      </c>
      <c r="CU102" s="23" t="s">
        <v>37</v>
      </c>
      <c r="CV102" s="23" t="s">
        <v>39</v>
      </c>
      <c r="CW102" s="23" t="s">
        <v>40</v>
      </c>
      <c r="CX102" s="23" t="s">
        <v>41</v>
      </c>
      <c r="CY102" s="23" t="s">
        <v>42</v>
      </c>
      <c r="CZ102" s="23" t="s">
        <v>53</v>
      </c>
      <c r="DA102" s="20" t="s">
        <v>32</v>
      </c>
      <c r="DB102" s="23" t="s">
        <v>51</v>
      </c>
      <c r="DC102" s="23" t="s">
        <v>52</v>
      </c>
      <c r="DE102" s="40"/>
      <c r="DH102" s="23" t="s">
        <v>32</v>
      </c>
      <c r="DI102" s="23" t="s">
        <v>33</v>
      </c>
      <c r="DJ102" s="23" t="s">
        <v>34</v>
      </c>
      <c r="DK102" s="23" t="s">
        <v>35</v>
      </c>
      <c r="DL102" s="23" t="s">
        <v>36</v>
      </c>
      <c r="DM102" s="23" t="s">
        <v>37</v>
      </c>
      <c r="DN102" s="23" t="s">
        <v>39</v>
      </c>
      <c r="DO102" s="23" t="s">
        <v>40</v>
      </c>
      <c r="DP102" s="23" t="s">
        <v>41</v>
      </c>
      <c r="DQ102" s="23" t="s">
        <v>42</v>
      </c>
      <c r="DR102" s="23" t="s">
        <v>53</v>
      </c>
      <c r="DS102" s="20" t="s">
        <v>32</v>
      </c>
      <c r="DT102" s="23" t="s">
        <v>51</v>
      </c>
      <c r="DU102" s="23" t="s">
        <v>52</v>
      </c>
    </row>
    <row r="103" spans="1:126" s="21" customFormat="1">
      <c r="A103" s="22" t="s">
        <v>38</v>
      </c>
      <c r="C103" s="8" t="s">
        <v>11</v>
      </c>
      <c r="D103" s="24">
        <f ca="1">D95+D97*F91/100-P89*F91^2/20000</f>
        <v>-43.889537500000003</v>
      </c>
      <c r="E103" s="24">
        <f ca="1">E95+E97*F91/100-P90*F91^2/20000</f>
        <v>-27.574274999999993</v>
      </c>
      <c r="F103" s="24">
        <f ca="1">F95-(F95-F96)/P88*F91/100</f>
        <v>110.01591860465116</v>
      </c>
      <c r="G103" s="24">
        <f ca="1">G95-(G95-G96)/P88*F91/100</f>
        <v>58.866174418604643</v>
      </c>
      <c r="H103" s="24">
        <f ca="1">H95-(H95-H96)/P88*F91/100</f>
        <v>7.006895348837209</v>
      </c>
      <c r="I103" s="24">
        <f ca="1">I95-(I95-I96)/P88*F91/100</f>
        <v>10.308744186046512</v>
      </c>
      <c r="J103" s="24">
        <f ca="1">(ABS(F103)+ABS(H103))*SIGN(F103)</f>
        <v>117.02281395348837</v>
      </c>
      <c r="K103" s="24">
        <f ca="1">(ABS(G103)+ABS(I103))*SIGN(G103)</f>
        <v>69.174918604651154</v>
      </c>
      <c r="L103" s="24">
        <f ca="1">(ABS(J103)+0.3*ABS(K103))*SIGN(J103)</f>
        <v>137.77528953488371</v>
      </c>
      <c r="M103" s="24">
        <f t="shared" ref="M103:M106" ca="1" si="360">(ABS(K103)+0.3*ABS(J103))*SIGN(K103)</f>
        <v>104.28176279069766</v>
      </c>
      <c r="N103" s="24">
        <f ca="1">IF($C$2&lt;=$C$3,L103,M103)</f>
        <v>137.77528953488371</v>
      </c>
      <c r="O103" s="24">
        <f ca="1">D103</f>
        <v>-43.889537500000003</v>
      </c>
      <c r="P103" s="24">
        <f ca="1">E103+N103</f>
        <v>110.20101453488371</v>
      </c>
      <c r="Q103" s="24">
        <f ca="1">E103-N103</f>
        <v>-165.34956453488371</v>
      </c>
      <c r="S103" s="35" t="s">
        <v>38</v>
      </c>
      <c r="U103" s="8" t="s">
        <v>11</v>
      </c>
      <c r="V103" s="24">
        <f ca="1">V95+V97*X91/100-AH89*X91^2/20000</f>
        <v>-21.124987500000003</v>
      </c>
      <c r="W103" s="24">
        <f ca="1">W95+W97*X91/100-AH90*X91^2/20000</f>
        <v>-13.290075</v>
      </c>
      <c r="X103" s="24">
        <f ca="1">X95-(X95-X96)/AH88*X91/100</f>
        <v>107.66032894736841</v>
      </c>
      <c r="Y103" s="24">
        <f ca="1">Y95-(Y95-Y96)/AH88*X91/100</f>
        <v>57.609394736842098</v>
      </c>
      <c r="Z103" s="24">
        <f ca="1">Z95-(Z95-Z96)/AH88*X91/100</f>
        <v>6.861592105263159</v>
      </c>
      <c r="AA103" s="24">
        <f ca="1">AA95-(AA95-AA96)/AH88*X91/100</f>
        <v>10.095013157894737</v>
      </c>
      <c r="AB103" s="24">
        <f ca="1">(ABS(X103)+ABS(Z103))*SIGN(X103)</f>
        <v>114.52192105263157</v>
      </c>
      <c r="AC103" s="24">
        <f ca="1">(ABS(Y103)+ABS(AA103))*SIGN(Y103)</f>
        <v>67.704407894736832</v>
      </c>
      <c r="AD103" s="24">
        <f ca="1">(ABS(AB103)+0.3*ABS(AC103))*SIGN(AB103)</f>
        <v>134.83324342105263</v>
      </c>
      <c r="AE103" s="24">
        <f t="shared" ref="AE103:AE106" ca="1" si="361">(ABS(AC103)+0.3*ABS(AB103))*SIGN(AC103)</f>
        <v>102.0609842105263</v>
      </c>
      <c r="AF103" s="24">
        <f ca="1">IF($C$2&lt;=$C$3,AD103,AE103)</f>
        <v>134.83324342105263</v>
      </c>
      <c r="AG103" s="24">
        <f ca="1">V103</f>
        <v>-21.124987500000003</v>
      </c>
      <c r="AH103" s="24">
        <f ca="1">W103+AF103</f>
        <v>121.54316842105263</v>
      </c>
      <c r="AI103" s="24">
        <f ca="1">W103-AF103</f>
        <v>-148.12331842105263</v>
      </c>
      <c r="AK103" s="35" t="s">
        <v>38</v>
      </c>
      <c r="AM103" s="8" t="s">
        <v>11</v>
      </c>
      <c r="AN103" s="24">
        <f ca="1">AN95+AN97*AP91/100-AZ89*AP91^2/20000</f>
        <v>-13.100000000000001</v>
      </c>
      <c r="AO103" s="24">
        <f ca="1">AO95+AO97*AP91/100-AZ90*AP91^2/20000</f>
        <v>-8.2485500000000016</v>
      </c>
      <c r="AP103" s="24">
        <f ca="1">AP95-(AP95-AP96)/AZ88*AP91/100</f>
        <v>99.067562500000008</v>
      </c>
      <c r="AQ103" s="24">
        <f ca="1">AQ95-(AQ95-AQ96)/AZ88*AP91/100</f>
        <v>52.969859374999999</v>
      </c>
      <c r="AR103" s="24">
        <f ca="1">AR95-(AR95-AR96)/AZ88*AP91/100</f>
        <v>6.3162500000000001</v>
      </c>
      <c r="AS103" s="24">
        <f ca="1">AS95-(AS95-AS96)/AZ88*AP91/100</f>
        <v>9.2927187500000006</v>
      </c>
      <c r="AT103" s="24">
        <f ca="1">(ABS(AP103)+ABS(AR103))*SIGN(AP103)</f>
        <v>105.3838125</v>
      </c>
      <c r="AU103" s="24">
        <f ca="1">(ABS(AQ103)+ABS(AS103))*SIGN(AQ103)</f>
        <v>62.262578124999997</v>
      </c>
      <c r="AV103" s="24">
        <f ca="1">(ABS(AT103)+0.3*ABS(AU103))*SIGN(AT103)</f>
        <v>124.0625859375</v>
      </c>
      <c r="AW103" s="24">
        <f t="shared" ref="AW103:AW106" ca="1" si="362">(ABS(AU103)+0.3*ABS(AT103))*SIGN(AU103)</f>
        <v>93.877721874999992</v>
      </c>
      <c r="AX103" s="24">
        <f ca="1">IF($C$2&lt;=$C$3,AV103,AW103)</f>
        <v>124.0625859375</v>
      </c>
      <c r="AY103" s="24">
        <f ca="1">AN103</f>
        <v>-13.100000000000001</v>
      </c>
      <c r="AZ103" s="24">
        <f ca="1">AO103+AX103</f>
        <v>115.81403593749999</v>
      </c>
      <c r="BA103" s="24">
        <f ca="1">AO103-AX103</f>
        <v>-132.31113593750001</v>
      </c>
      <c r="BC103" s="35" t="s">
        <v>38</v>
      </c>
      <c r="BE103" s="8" t="s">
        <v>11</v>
      </c>
      <c r="BF103" s="24">
        <f ca="1">BF95+BF97*BH91/100-BR89*BH91^2/20000</f>
        <v>-34.897824999999997</v>
      </c>
      <c r="BG103" s="24">
        <f ca="1">BG95+BG97*BH91/100-BR90*BH91^2/20000</f>
        <v>-21.750987500000001</v>
      </c>
      <c r="BH103" s="24">
        <f ca="1">BH95-(BH95-BH96)/BR88*BH91/100</f>
        <v>57.595375000000004</v>
      </c>
      <c r="BI103" s="24">
        <f ca="1">BI95-(BI95-BI96)/BR88*BH91/100</f>
        <v>30.799250000000001</v>
      </c>
      <c r="BJ103" s="24">
        <f ca="1">BJ95-(BJ95-BJ96)/BR88*BH91/100</f>
        <v>3.6742812499999999</v>
      </c>
      <c r="BK103" s="24">
        <f ca="1">BK95-(BK95-BK96)/BR88*BH91/100</f>
        <v>5.4053593749999997</v>
      </c>
      <c r="BL103" s="24">
        <f ca="1">(ABS(BH103)+ABS(BJ103))*SIGN(BH103)</f>
        <v>61.269656250000004</v>
      </c>
      <c r="BM103" s="24">
        <f ca="1">(ABS(BI103)+ABS(BK103))*SIGN(BI103)</f>
        <v>36.204609375000004</v>
      </c>
      <c r="BN103" s="24">
        <f ca="1">(ABS(BL103)+0.3*ABS(BM103))*SIGN(BL103)</f>
        <v>72.131039062500008</v>
      </c>
      <c r="BO103" s="24">
        <f t="shared" ref="BO103:BO106" ca="1" si="363">(ABS(BM103)+0.3*ABS(BL103))*SIGN(BM103)</f>
        <v>54.585506250000009</v>
      </c>
      <c r="BP103" s="24">
        <f ca="1">IF($C$2&lt;=$C$3,BN103,BO103)</f>
        <v>72.131039062500008</v>
      </c>
      <c r="BQ103" s="24">
        <f ca="1">BF103</f>
        <v>-34.897824999999997</v>
      </c>
      <c r="BR103" s="24">
        <f ca="1">BG103+BP103</f>
        <v>50.380051562500007</v>
      </c>
      <c r="BS103" s="24">
        <f ca="1">BG103-BP103</f>
        <v>-93.882026562500016</v>
      </c>
      <c r="BU103" s="35" t="s">
        <v>38</v>
      </c>
      <c r="BW103" s="8" t="s">
        <v>11</v>
      </c>
      <c r="BX103" s="24">
        <f ca="1">BX95+BX97*BZ91/100-CJ89*BZ91^2/20000</f>
        <v>-37.204725000000003</v>
      </c>
      <c r="BY103" s="24">
        <f ca="1">BY95+BY97*BZ91/100-CJ90*BZ91^2/20000</f>
        <v>-23.196187500000001</v>
      </c>
      <c r="BZ103" s="24">
        <f ca="1">BZ95-(BZ95-BZ96)/CJ88*BZ91/100</f>
        <v>105.31416666666667</v>
      </c>
      <c r="CA103" s="24">
        <f ca="1">CA95-(CA95-CA96)/CJ88*BZ91/100</f>
        <v>56.333999999999996</v>
      </c>
      <c r="CB103" s="24">
        <f ca="1">CB95-(CB95-CB96)/CJ88*BZ91/100</f>
        <v>6.7117500000000003</v>
      </c>
      <c r="CC103" s="24">
        <f ca="1">CC95-(CC95-CC96)/CJ88*BZ91/100</f>
        <v>9.8743333333333343</v>
      </c>
      <c r="CD103" s="24">
        <f ca="1">(ABS(BZ103)+ABS(CB103))*SIGN(BZ103)</f>
        <v>112.02591666666666</v>
      </c>
      <c r="CE103" s="24">
        <f ca="1">(ABS(CA103)+ABS(CC103))*SIGN(CA103)</f>
        <v>66.208333333333329</v>
      </c>
      <c r="CF103" s="24">
        <f ca="1">(ABS(CD103)+0.3*ABS(CE103))*SIGN(CD103)</f>
        <v>131.88841666666667</v>
      </c>
      <c r="CG103" s="24">
        <f t="shared" ref="CG103:CG106" ca="1" si="364">(ABS(CE103)+0.3*ABS(CD103))*SIGN(CE103)</f>
        <v>99.816108333333318</v>
      </c>
      <c r="CH103" s="24">
        <f ca="1">IF($C$2&lt;=$C$3,CF103,CG103)</f>
        <v>131.88841666666667</v>
      </c>
      <c r="CI103" s="24">
        <f ca="1">BX103</f>
        <v>-37.204725000000003</v>
      </c>
      <c r="CJ103" s="24">
        <f ca="1">BY103+CH103</f>
        <v>108.69222916666666</v>
      </c>
      <c r="CK103" s="24">
        <f ca="1">BY103-CH103</f>
        <v>-155.08460416666668</v>
      </c>
      <c r="CM103" s="35" t="s">
        <v>38</v>
      </c>
      <c r="CO103" s="8" t="s">
        <v>11</v>
      </c>
      <c r="CP103" s="24">
        <f ca="1">CP95+CP97*CR91/100-DB89*CR91^2/20000</f>
        <v>-10.335675000000004</v>
      </c>
      <c r="CQ103" s="24">
        <f ca="1">CQ95+CQ97*CR91/100-DB90*CR91^2/20000</f>
        <v>-6.4114374999999999</v>
      </c>
      <c r="CR103" s="24">
        <f ca="1">CR95-(CR95-CR96)/DB88*CR91/100</f>
        <v>91.037791666666678</v>
      </c>
      <c r="CS103" s="24">
        <f ca="1">CS95-(CS95-CS96)/DB88*CR91/100</f>
        <v>48.735444444444447</v>
      </c>
      <c r="CT103" s="24">
        <f ca="1">CT95-(CT95-CT96)/DB88*CR91/100</f>
        <v>5.8007083333333336</v>
      </c>
      <c r="CU103" s="24">
        <f ca="1">CU95-(CU95-CU96)/DB88*CR91/100</f>
        <v>8.5334027777777788</v>
      </c>
      <c r="CV103" s="24">
        <f ca="1">(ABS(CR103)+ABS(CT103))*SIGN(CR103)</f>
        <v>96.83850000000001</v>
      </c>
      <c r="CW103" s="24">
        <f ca="1">(ABS(CS103)+ABS(CU103))*SIGN(CS103)</f>
        <v>57.268847222222227</v>
      </c>
      <c r="CX103" s="24">
        <f ca="1">(ABS(CV103)+0.3*ABS(CW103))*SIGN(CV103)</f>
        <v>114.01915416666668</v>
      </c>
      <c r="CY103" s="24">
        <f t="shared" ref="CY103:CY106" ca="1" si="365">(ABS(CW103)+0.3*ABS(CV103))*SIGN(CW103)</f>
        <v>86.320397222222226</v>
      </c>
      <c r="CZ103" s="24">
        <f ca="1">IF($C$2&lt;=$C$3,CX103,CY103)</f>
        <v>114.01915416666668</v>
      </c>
      <c r="DA103" s="24">
        <f ca="1">CP103</f>
        <v>-10.335675000000004</v>
      </c>
      <c r="DB103" s="24">
        <f ca="1">CQ103+CZ103</f>
        <v>107.60771666666668</v>
      </c>
      <c r="DC103" s="24">
        <f ca="1">CQ103-CZ103</f>
        <v>-120.43059166666669</v>
      </c>
      <c r="DE103" s="35" t="s">
        <v>38</v>
      </c>
      <c r="DG103" s="8" t="s">
        <v>11</v>
      </c>
      <c r="DH103" s="24">
        <f ca="1">DH95+DH97*DJ91/100-DT89*DJ91^2/20000</f>
        <v>-10.335675000000004</v>
      </c>
      <c r="DI103" s="24">
        <f ca="1">DI95+DI97*DJ91/100-DT90*DJ91^2/20000</f>
        <v>-6.4114374999999999</v>
      </c>
      <c r="DJ103" s="24">
        <f ca="1">DJ95-(DJ95-DJ96)/DT88*DJ91/100</f>
        <v>91.037791666666678</v>
      </c>
      <c r="DK103" s="24">
        <f ca="1">DK95-(DK95-DK96)/DT88*DJ91/100</f>
        <v>48.735444444444447</v>
      </c>
      <c r="DL103" s="24">
        <f ca="1">DL95-(DL95-DL96)/DT88*DJ91/100</f>
        <v>5.8007083333333336</v>
      </c>
      <c r="DM103" s="24">
        <f ca="1">DM95-(DM95-DM96)/DT88*DJ91/100</f>
        <v>8.5334027777777788</v>
      </c>
      <c r="DN103" s="24">
        <f ca="1">(ABS(DJ103)+ABS(DL103))*SIGN(DJ103)</f>
        <v>96.83850000000001</v>
      </c>
      <c r="DO103" s="24">
        <f ca="1">(ABS(DK103)+ABS(DM103))*SIGN(DK103)</f>
        <v>57.268847222222227</v>
      </c>
      <c r="DP103" s="24">
        <f ca="1">(ABS(DN103)+0.3*ABS(DO103))*SIGN(DN103)</f>
        <v>114.01915416666668</v>
      </c>
      <c r="DQ103" s="24">
        <f t="shared" ref="DQ103:DQ106" ca="1" si="366">(ABS(DO103)+0.3*ABS(DN103))*SIGN(DO103)</f>
        <v>86.320397222222226</v>
      </c>
      <c r="DR103" s="24">
        <f ca="1">IF($C$2&lt;=$C$3,DP103,DQ103)</f>
        <v>114.01915416666668</v>
      </c>
      <c r="DS103" s="24">
        <f ca="1">DH103</f>
        <v>-10.335675000000004</v>
      </c>
      <c r="DT103" s="24">
        <f ca="1">DI103+DR103</f>
        <v>107.60771666666668</v>
      </c>
      <c r="DU103" s="24">
        <f ca="1">DI103-DR103</f>
        <v>-120.43059166666669</v>
      </c>
    </row>
    <row r="104" spans="1:126" s="21" customFormat="1">
      <c r="C104" s="8" t="s">
        <v>10</v>
      </c>
      <c r="D104" s="24">
        <f ca="1">D96-D98*F92/100-P89*F92^2/20000</f>
        <v>-29.512987500000001</v>
      </c>
      <c r="E104" s="24">
        <f ca="1">E96-E98*F92/100-P90*F92^2/20000</f>
        <v>-18.176275</v>
      </c>
      <c r="F104" s="24">
        <f ca="1">F96-(F96-F95)/P88*F91/100</f>
        <v>-100.08091860465116</v>
      </c>
      <c r="G104" s="24">
        <f ca="1">G96-(G96-G95)/P88*F91/100</f>
        <v>-53.565174418604641</v>
      </c>
      <c r="H104" s="24">
        <f ca="1">H96-(H96-H95)/P88*F91/100</f>
        <v>-6.3758953488372088</v>
      </c>
      <c r="I104" s="24">
        <f ca="1">I96-(I96-I95)/P88*F91/100</f>
        <v>-9.3807441860465115</v>
      </c>
      <c r="J104" s="24">
        <f t="shared" ref="J104:J106" ca="1" si="367">(ABS(F104)+ABS(H104))*SIGN(F104)</f>
        <v>-106.45681395348836</v>
      </c>
      <c r="K104" s="24">
        <f t="shared" ref="K104:K106" ca="1" si="368">(ABS(G104)+ABS(I104))*SIGN(G104)</f>
        <v>-62.945918604651155</v>
      </c>
      <c r="L104" s="24">
        <f t="shared" ref="L104:L106" ca="1" si="369">(ABS(J104)+0.3*ABS(K104))*SIGN(J104)</f>
        <v>-125.3405895348837</v>
      </c>
      <c r="M104" s="24">
        <f t="shared" ca="1" si="360"/>
        <v>-94.882962790697661</v>
      </c>
      <c r="N104" s="24">
        <f ca="1">IF($C$2&lt;=$C$3,L104,M104)</f>
        <v>-125.3405895348837</v>
      </c>
      <c r="O104" s="24">
        <f t="shared" ref="O104:O106" ca="1" si="370">D104</f>
        <v>-29.512987500000001</v>
      </c>
      <c r="P104" s="24">
        <f t="shared" ref="P104:P106" ca="1" si="371">E104+N104</f>
        <v>-143.51686453488369</v>
      </c>
      <c r="Q104" s="24">
        <f t="shared" ref="Q104:Q106" ca="1" si="372">E104-N104</f>
        <v>107.1643145348837</v>
      </c>
      <c r="S104" s="40"/>
      <c r="U104" s="8" t="s">
        <v>10</v>
      </c>
      <c r="V104" s="24">
        <f ca="1">V96-V98*X92/100-AH89*X92^2/20000</f>
        <v>-33.855787499999998</v>
      </c>
      <c r="W104" s="24">
        <f ca="1">W96-W98*X92/100-AH90*X92^2/20000</f>
        <v>-21.018974999999994</v>
      </c>
      <c r="X104" s="24">
        <f ca="1">X96-(X96-X95)/AH88*X91/100</f>
        <v>-107.8133289473684</v>
      </c>
      <c r="Y104" s="24">
        <f ca="1">Y96-(Y96-Y95)/AH88*X91/100</f>
        <v>-57.689394736842097</v>
      </c>
      <c r="Z104" s="24">
        <f ca="1">Z96-(Z96-Z95)/AH88*X91/100</f>
        <v>-6.8705921052631576</v>
      </c>
      <c r="AA104" s="24">
        <f ca="1">AA96-(AA96-AA95)/AH88*X91/100</f>
        <v>-10.108013157894735</v>
      </c>
      <c r="AB104" s="24">
        <f t="shared" ref="AB104:AB106" ca="1" si="373">(ABS(X104)+ABS(Z104))*SIGN(X104)</f>
        <v>-114.68392105263156</v>
      </c>
      <c r="AC104" s="24">
        <f t="shared" ref="AC104:AC106" ca="1" si="374">(ABS(Y104)+ABS(AA104))*SIGN(Y104)</f>
        <v>-67.797407894736835</v>
      </c>
      <c r="AD104" s="24">
        <f t="shared" ref="AD104:AD106" ca="1" si="375">(ABS(AB104)+0.3*ABS(AC104))*SIGN(AB104)</f>
        <v>-135.02314342105262</v>
      </c>
      <c r="AE104" s="24">
        <f t="shared" ca="1" si="361"/>
        <v>-102.20258421052631</v>
      </c>
      <c r="AF104" s="24">
        <f ca="1">IF($C$2&lt;=$C$3,AD104,AE104)</f>
        <v>-135.02314342105262</v>
      </c>
      <c r="AG104" s="24">
        <f t="shared" ref="AG104:AG106" ca="1" si="376">V104</f>
        <v>-33.855787499999998</v>
      </c>
      <c r="AH104" s="24">
        <f t="shared" ref="AH104:AH106" ca="1" si="377">W104+AF104</f>
        <v>-156.04211842105261</v>
      </c>
      <c r="AI104" s="24">
        <f t="shared" ref="AI104:AI106" ca="1" si="378">W104-AF104</f>
        <v>114.00416842105263</v>
      </c>
      <c r="AK104" s="40"/>
      <c r="AM104" s="8" t="s">
        <v>10</v>
      </c>
      <c r="AN104" s="24">
        <f ca="1">AN96-AN98*AP92/100-AZ89*AP92^2/20000</f>
        <v>-32.162000000000006</v>
      </c>
      <c r="AO104" s="24">
        <f ca="1">AO96-AO98*AP92/100-AZ90*AP92^2/20000</f>
        <v>-20.412650000000003</v>
      </c>
      <c r="AP104" s="24">
        <f ca="1">AP96-(AP96-AP95)/AZ88*AP91/100</f>
        <v>-47.7355625</v>
      </c>
      <c r="AQ104" s="24">
        <f ca="1">AQ96-(AQ96-AQ95)/AZ88*AP91/100</f>
        <v>-25.516859375000003</v>
      </c>
      <c r="AR104" s="24">
        <f ca="1">AR96-(AR96-AR95)/AZ88*AP91/100</f>
        <v>-3.0462500000000006</v>
      </c>
      <c r="AS104" s="24">
        <f ca="1">AS96-(AS96-AS95)/AZ88*AP91/100</f>
        <v>-4.4807187500000003</v>
      </c>
      <c r="AT104" s="24">
        <f t="shared" ref="AT104:AT106" ca="1" si="379">(ABS(AP104)+ABS(AR104))*SIGN(AP104)</f>
        <v>-50.781812500000001</v>
      </c>
      <c r="AU104" s="24">
        <f t="shared" ref="AU104:AU106" ca="1" si="380">(ABS(AQ104)+ABS(AS104))*SIGN(AQ104)</f>
        <v>-29.997578125000004</v>
      </c>
      <c r="AV104" s="24">
        <f t="shared" ref="AV104:AV106" ca="1" si="381">(ABS(AT104)+0.3*ABS(AU104))*SIGN(AT104)</f>
        <v>-59.781085937500002</v>
      </c>
      <c r="AW104" s="24">
        <f t="shared" ca="1" si="362"/>
        <v>-45.232121875000004</v>
      </c>
      <c r="AX104" s="24">
        <f ca="1">IF($C$2&lt;=$C$3,AV104,AW104)</f>
        <v>-59.781085937500002</v>
      </c>
      <c r="AY104" s="24">
        <f t="shared" ref="AY104:AY106" ca="1" si="382">AN104</f>
        <v>-32.162000000000006</v>
      </c>
      <c r="AZ104" s="24">
        <f t="shared" ref="AZ104:AZ106" ca="1" si="383">AO104+AX104</f>
        <v>-80.193735937500009</v>
      </c>
      <c r="BA104" s="24">
        <f t="shared" ref="BA104:BA106" ca="1" si="384">AO104-AX104</f>
        <v>39.368435937499996</v>
      </c>
      <c r="BC104" s="40"/>
      <c r="BE104" s="8" t="s">
        <v>10</v>
      </c>
      <c r="BF104" s="24">
        <f ca="1">BF96-BF98*BH92/100-BR89*BH92^2/20000</f>
        <v>-16.095624999999998</v>
      </c>
      <c r="BG104" s="24">
        <f ca="1">BG96-BG98*BH92/100-BR90*BH92^2/20000</f>
        <v>-10.2476875</v>
      </c>
      <c r="BH104" s="24">
        <f ca="1">BH96-(BH96-BH95)/BR88*BH91/100</f>
        <v>-109.669375</v>
      </c>
      <c r="BI104" s="24">
        <f ca="1">BI96-(BI96-BI95)/BR88*BH91/100</f>
        <v>-58.651249999999997</v>
      </c>
      <c r="BJ104" s="24">
        <f ca="1">BJ96-(BJ96-BJ95)/BR88*BH91/100</f>
        <v>-6.9922812499999996</v>
      </c>
      <c r="BK104" s="24">
        <f ca="1">BK96-(BK96-BK95)/BR88*BH91/100</f>
        <v>-10.286359375</v>
      </c>
      <c r="BL104" s="24">
        <f t="shared" ref="BL104:BL106" ca="1" si="385">(ABS(BH104)+ABS(BJ104))*SIGN(BH104)</f>
        <v>-116.66165625000001</v>
      </c>
      <c r="BM104" s="24">
        <f t="shared" ref="BM104:BM106" ca="1" si="386">(ABS(BI104)+ABS(BK104))*SIGN(BI104)</f>
        <v>-68.937609374999994</v>
      </c>
      <c r="BN104" s="24">
        <f t="shared" ref="BN104:BN106" ca="1" si="387">(ABS(BL104)+0.3*ABS(BM104))*SIGN(BL104)</f>
        <v>-137.34293906249999</v>
      </c>
      <c r="BO104" s="24">
        <f t="shared" ca="1" si="363"/>
        <v>-103.93610624999999</v>
      </c>
      <c r="BP104" s="24">
        <f ca="1">IF($C$2&lt;=$C$3,BN104,BO104)</f>
        <v>-137.34293906249999</v>
      </c>
      <c r="BQ104" s="24">
        <f t="shared" ref="BQ104:BQ106" ca="1" si="388">BF104</f>
        <v>-16.095624999999998</v>
      </c>
      <c r="BR104" s="24">
        <f t="shared" ref="BR104:BR106" ca="1" si="389">BG104+BP104</f>
        <v>-147.59062656250001</v>
      </c>
      <c r="BS104" s="24">
        <f t="shared" ref="BS104:BS106" ca="1" si="390">BG104-BP104</f>
        <v>127.0952515625</v>
      </c>
      <c r="BU104" s="40"/>
      <c r="BW104" s="8" t="s">
        <v>10</v>
      </c>
      <c r="BX104" s="24">
        <f ca="1">BX96-BX98*BZ92/100-CJ89*BZ92^2/20000</f>
        <v>-39.351924999999994</v>
      </c>
      <c r="BY104" s="24">
        <f ca="1">BY96-BY98*BZ92/100-CJ90*BZ92^2/20000</f>
        <v>-24.413287500000003</v>
      </c>
      <c r="BZ104" s="24">
        <f ca="1">BZ96-(BZ96-BZ95)/CJ88*BZ91/100</f>
        <v>-105.92416666666666</v>
      </c>
      <c r="CA104" s="24">
        <f ca="1">CA96-(CA96-CA95)/CJ88*BZ91/100</f>
        <v>-56.655999999999999</v>
      </c>
      <c r="CB104" s="24">
        <f ca="1">CB96-(CB96-CB95)/CJ88*BZ91/100</f>
        <v>-6.75075</v>
      </c>
      <c r="CC104" s="24">
        <f ca="1">CC96-(CC96-CC95)/CJ88*BZ91/100</f>
        <v>-9.9323333333333341</v>
      </c>
      <c r="CD104" s="24">
        <f t="shared" ref="CD104:CD106" ca="1" si="391">(ABS(BZ104)+ABS(CB104))*SIGN(BZ104)</f>
        <v>-112.67491666666666</v>
      </c>
      <c r="CE104" s="24">
        <f t="shared" ref="CE104:CE106" ca="1" si="392">(ABS(CA104)+ABS(CC104))*SIGN(CA104)</f>
        <v>-66.588333333333338</v>
      </c>
      <c r="CF104" s="24">
        <f t="shared" ref="CF104:CF106" ca="1" si="393">(ABS(CD104)+0.3*ABS(CE104))*SIGN(CD104)</f>
        <v>-132.65141666666665</v>
      </c>
      <c r="CG104" s="24">
        <f t="shared" ca="1" si="364"/>
        <v>-100.39080833333333</v>
      </c>
      <c r="CH104" s="24">
        <f ca="1">IF($C$2&lt;=$C$3,CF104,CG104)</f>
        <v>-132.65141666666665</v>
      </c>
      <c r="CI104" s="24">
        <f t="shared" ref="CI104:CI106" ca="1" si="394">BX104</f>
        <v>-39.351924999999994</v>
      </c>
      <c r="CJ104" s="24">
        <f t="shared" ref="CJ104:CJ106" ca="1" si="395">BY104+CH104</f>
        <v>-157.06470416666664</v>
      </c>
      <c r="CK104" s="24">
        <f t="shared" ref="CK104:CK106" ca="1" si="396">BY104-CH104</f>
        <v>108.23812916666665</v>
      </c>
      <c r="CM104" s="40"/>
      <c r="CO104" s="8" t="s">
        <v>10</v>
      </c>
      <c r="CP104" s="24">
        <f ca="1">CP96-CP98*CR92/100-DB89*CR92^2/20000</f>
        <v>-36.558774999999997</v>
      </c>
      <c r="CQ104" s="24">
        <f ca="1">CQ96-CQ98*CR92/100-DB90*CR92^2/20000</f>
        <v>-22.728837499999997</v>
      </c>
      <c r="CR104" s="24">
        <f ca="1">CR96-(CR96-CR95)/DB88*CR91/100</f>
        <v>-68.256791666666672</v>
      </c>
      <c r="CS104" s="24">
        <f ca="1">CS96-(CS96-CS95)/DB88*CR91/100</f>
        <v>-36.537444444444446</v>
      </c>
      <c r="CT104" s="24">
        <f ca="1">CT96-(CT96-CT95)/DB88*CR91/100</f>
        <v>-4.3517083333333337</v>
      </c>
      <c r="CU104" s="24">
        <f ca="1">CU96-(CU96-CU95)/DB88*CR91/100</f>
        <v>-6.4024027777777777</v>
      </c>
      <c r="CV104" s="24">
        <f t="shared" ref="CV104:CV106" ca="1" si="397">(ABS(CR104)+ABS(CT104))*SIGN(CR104)</f>
        <v>-72.608500000000006</v>
      </c>
      <c r="CW104" s="24">
        <f t="shared" ref="CW104:CW106" ca="1" si="398">(ABS(CS104)+ABS(CU104))*SIGN(CS104)</f>
        <v>-42.939847222222227</v>
      </c>
      <c r="CX104" s="24">
        <f t="shared" ref="CX104:CX106" ca="1" si="399">(ABS(CV104)+0.3*ABS(CW104))*SIGN(CV104)</f>
        <v>-85.49045416666668</v>
      </c>
      <c r="CY104" s="24">
        <f t="shared" ca="1" si="365"/>
        <v>-64.722397222222227</v>
      </c>
      <c r="CZ104" s="24">
        <f ca="1">IF($C$2&lt;=$C$3,CX104,CY104)</f>
        <v>-85.49045416666668</v>
      </c>
      <c r="DA104" s="24">
        <f t="shared" ref="DA104:DA106" ca="1" si="400">CP104</f>
        <v>-36.558774999999997</v>
      </c>
      <c r="DB104" s="24">
        <f t="shared" ref="DB104:DB106" ca="1" si="401">CQ104+CZ104</f>
        <v>-108.21929166666668</v>
      </c>
      <c r="DC104" s="24">
        <f t="shared" ref="DC104:DC106" ca="1" si="402">CQ104-CZ104</f>
        <v>62.761616666666683</v>
      </c>
      <c r="DE104" s="40"/>
      <c r="DG104" s="8" t="s">
        <v>10</v>
      </c>
      <c r="DH104" s="24">
        <f ca="1">DH96-DH98*DJ92/100-DT89*DJ92^2/20000</f>
        <v>-19.943575000000003</v>
      </c>
      <c r="DI104" s="24">
        <f ca="1">DI96-DI98*DJ92/100-DT90*DJ92^2/20000</f>
        <v>-12.398937500000001</v>
      </c>
      <c r="DJ104" s="24">
        <f ca="1">DJ96-(DJ96-DJ95)/DT88*DJ91/100</f>
        <v>-68.256791666666672</v>
      </c>
      <c r="DK104" s="24">
        <f ca="1">DK96-(DK96-DK95)/DT88*DJ91/100</f>
        <v>-36.537444444444446</v>
      </c>
      <c r="DL104" s="24">
        <f ca="1">DL96-(DL96-DL95)/DT88*DJ91/100</f>
        <v>-4.3517083333333337</v>
      </c>
      <c r="DM104" s="24">
        <f ca="1">DM96-(DM96-DM95)/DT88*DJ91/100</f>
        <v>-6.4024027777777777</v>
      </c>
      <c r="DN104" s="24">
        <f t="shared" ref="DN104:DN106" ca="1" si="403">(ABS(DJ104)+ABS(DL104))*SIGN(DJ104)</f>
        <v>-72.608500000000006</v>
      </c>
      <c r="DO104" s="24">
        <f t="shared" ref="DO104:DO106" ca="1" si="404">(ABS(DK104)+ABS(DM104))*SIGN(DK104)</f>
        <v>-42.939847222222227</v>
      </c>
      <c r="DP104" s="24">
        <f t="shared" ref="DP104:DP106" ca="1" si="405">(ABS(DN104)+0.3*ABS(DO104))*SIGN(DN104)</f>
        <v>-85.49045416666668</v>
      </c>
      <c r="DQ104" s="24">
        <f t="shared" ca="1" si="366"/>
        <v>-64.722397222222227</v>
      </c>
      <c r="DR104" s="24">
        <f ca="1">IF($C$2&lt;=$C$3,DP104,DQ104)</f>
        <v>-85.49045416666668</v>
      </c>
      <c r="DS104" s="24">
        <f t="shared" ref="DS104:DS106" ca="1" si="406">DH104</f>
        <v>-19.943575000000003</v>
      </c>
      <c r="DT104" s="24">
        <f t="shared" ref="DT104:DT106" ca="1" si="407">DI104+DR104</f>
        <v>-97.889391666666683</v>
      </c>
      <c r="DU104" s="24">
        <f t="shared" ref="DU104:DU106" ca="1" si="408">DI104-DR104</f>
        <v>73.091516666666678</v>
      </c>
    </row>
    <row r="105" spans="1:126" s="21" customFormat="1">
      <c r="C105" s="8" t="s">
        <v>9</v>
      </c>
      <c r="D105" s="24">
        <f ca="1">D97-P89*F91/100</f>
        <v>89.007499999999993</v>
      </c>
      <c r="E105" s="24">
        <f ca="1">E97-P90*F91/100</f>
        <v>55.637999999999998</v>
      </c>
      <c r="F105" s="24">
        <f t="shared" ref="F105:I105" ca="1" si="409">F97</f>
        <v>-58.36</v>
      </c>
      <c r="G105" s="24">
        <f t="shared" ca="1" si="409"/>
        <v>-31.231000000000002</v>
      </c>
      <c r="H105" s="24">
        <f t="shared" ca="1" si="409"/>
        <v>-3.7170000000000001</v>
      </c>
      <c r="I105" s="24">
        <f t="shared" ca="1" si="409"/>
        <v>-5.4690000000000003</v>
      </c>
      <c r="J105" s="24">
        <f t="shared" ca="1" si="367"/>
        <v>-62.076999999999998</v>
      </c>
      <c r="K105" s="24">
        <f t="shared" ca="1" si="368"/>
        <v>-36.700000000000003</v>
      </c>
      <c r="L105" s="24">
        <f t="shared" ca="1" si="369"/>
        <v>-73.087000000000003</v>
      </c>
      <c r="M105" s="24">
        <f t="shared" ca="1" si="360"/>
        <v>-55.323099999999997</v>
      </c>
      <c r="N105" s="24">
        <f ca="1">IF($C$2&lt;=$C$3,L105,M105)</f>
        <v>-73.087000000000003</v>
      </c>
      <c r="O105" s="24">
        <f t="shared" ca="1" si="370"/>
        <v>89.007499999999993</v>
      </c>
      <c r="P105" s="24">
        <f t="shared" ca="1" si="371"/>
        <v>-17.449000000000005</v>
      </c>
      <c r="Q105" s="24">
        <f t="shared" ca="1" si="372"/>
        <v>128.72499999999999</v>
      </c>
      <c r="S105" s="40"/>
      <c r="U105" s="8" t="s">
        <v>9</v>
      </c>
      <c r="V105" s="24">
        <f ca="1">V97-AH89*X91/100</f>
        <v>69.100499999999997</v>
      </c>
      <c r="W105" s="24">
        <f ca="1">W97-AH90*X91/100</f>
        <v>43.17</v>
      </c>
      <c r="X105" s="24">
        <f t="shared" ref="X105:AA105" ca="1" si="410">X97</f>
        <v>-69.507999999999996</v>
      </c>
      <c r="Y105" s="24">
        <f t="shared" ca="1" si="410"/>
        <v>-37.192999999999998</v>
      </c>
      <c r="Z105" s="24">
        <f t="shared" ca="1" si="410"/>
        <v>-4.43</v>
      </c>
      <c r="AA105" s="24">
        <f t="shared" ca="1" si="410"/>
        <v>-6.5170000000000003</v>
      </c>
      <c r="AB105" s="24">
        <f t="shared" ca="1" si="373"/>
        <v>-73.937999999999988</v>
      </c>
      <c r="AC105" s="24">
        <f t="shared" ca="1" si="374"/>
        <v>-43.71</v>
      </c>
      <c r="AD105" s="24">
        <f t="shared" ca="1" si="375"/>
        <v>-87.050999999999988</v>
      </c>
      <c r="AE105" s="24">
        <f t="shared" ca="1" si="361"/>
        <v>-65.891400000000004</v>
      </c>
      <c r="AF105" s="24">
        <f ca="1">IF($C$2&lt;=$C$3,AD105,AE105)</f>
        <v>-87.050999999999988</v>
      </c>
      <c r="AG105" s="24">
        <f t="shared" ca="1" si="376"/>
        <v>69.100499999999997</v>
      </c>
      <c r="AH105" s="24">
        <f t="shared" ca="1" si="377"/>
        <v>-43.880999999999986</v>
      </c>
      <c r="AI105" s="24">
        <f t="shared" ca="1" si="378"/>
        <v>130.221</v>
      </c>
      <c r="AK105" s="40"/>
      <c r="AM105" s="8" t="s">
        <v>9</v>
      </c>
      <c r="AN105" s="24">
        <f ca="1">AN97-AZ89*AP91/100</f>
        <v>45.86</v>
      </c>
      <c r="AO105" s="24">
        <f ca="1">AO97-AZ90*AP91/100</f>
        <v>29.622999999999998</v>
      </c>
      <c r="AP105" s="24">
        <f t="shared" ref="AP105:AS105" ca="1" si="411">AP97</f>
        <v>-58.720999999999997</v>
      </c>
      <c r="AQ105" s="24">
        <f t="shared" ca="1" si="411"/>
        <v>-31.395</v>
      </c>
      <c r="AR105" s="24">
        <f t="shared" ca="1" si="411"/>
        <v>-3.7450000000000001</v>
      </c>
      <c r="AS105" s="24">
        <f t="shared" ca="1" si="411"/>
        <v>-5.51</v>
      </c>
      <c r="AT105" s="24">
        <f t="shared" ca="1" si="379"/>
        <v>-62.465999999999994</v>
      </c>
      <c r="AU105" s="24">
        <f t="shared" ca="1" si="380"/>
        <v>-36.905000000000001</v>
      </c>
      <c r="AV105" s="24">
        <f t="shared" ca="1" si="381"/>
        <v>-73.537499999999994</v>
      </c>
      <c r="AW105" s="24">
        <f t="shared" ca="1" si="362"/>
        <v>-55.644800000000004</v>
      </c>
      <c r="AX105" s="24">
        <f ca="1">IF($C$2&lt;=$C$3,AV105,AW105)</f>
        <v>-73.537499999999994</v>
      </c>
      <c r="AY105" s="24">
        <f t="shared" ca="1" si="382"/>
        <v>45.86</v>
      </c>
      <c r="AZ105" s="24">
        <f t="shared" ca="1" si="383"/>
        <v>-43.914499999999997</v>
      </c>
      <c r="BA105" s="24">
        <f t="shared" ca="1" si="384"/>
        <v>103.16049999999998</v>
      </c>
      <c r="BC105" s="40"/>
      <c r="BE105" s="8" t="s">
        <v>9</v>
      </c>
      <c r="BF105" s="24">
        <f ca="1">BF97-BR89*BH91/100</f>
        <v>76.435000000000002</v>
      </c>
      <c r="BG105" s="24">
        <f ca="1">BG97-BR90*BH91/100</f>
        <v>47.447500000000005</v>
      </c>
      <c r="BH105" s="24">
        <f t="shared" ref="BH105:BK105" ca="1" si="412">BH97</f>
        <v>-57.677</v>
      </c>
      <c r="BI105" s="24">
        <f t="shared" ca="1" si="412"/>
        <v>-30.844999999999999</v>
      </c>
      <c r="BJ105" s="24">
        <f t="shared" ca="1" si="412"/>
        <v>-3.6779999999999999</v>
      </c>
      <c r="BK105" s="24">
        <f t="shared" ca="1" si="412"/>
        <v>-5.4109999999999996</v>
      </c>
      <c r="BL105" s="24">
        <f t="shared" ca="1" si="385"/>
        <v>-61.354999999999997</v>
      </c>
      <c r="BM105" s="24">
        <f t="shared" ca="1" si="386"/>
        <v>-36.256</v>
      </c>
      <c r="BN105" s="24">
        <f t="shared" ca="1" si="387"/>
        <v>-72.231799999999993</v>
      </c>
      <c r="BO105" s="24">
        <f t="shared" ca="1" si="363"/>
        <v>-54.662499999999994</v>
      </c>
      <c r="BP105" s="24">
        <f ca="1">IF($C$2&lt;=$C$3,BN105,BO105)</f>
        <v>-72.231799999999993</v>
      </c>
      <c r="BQ105" s="24">
        <f t="shared" ca="1" si="388"/>
        <v>76.435000000000002</v>
      </c>
      <c r="BR105" s="24">
        <f t="shared" ca="1" si="389"/>
        <v>-24.784299999999988</v>
      </c>
      <c r="BS105" s="24">
        <f t="shared" ca="1" si="390"/>
        <v>119.6793</v>
      </c>
      <c r="BU105" s="40"/>
      <c r="BW105" s="8" t="s">
        <v>9</v>
      </c>
      <c r="BX105" s="24">
        <f ca="1">BX97-CJ89*BZ91/100</f>
        <v>89.441000000000003</v>
      </c>
      <c r="BY105" s="24">
        <f ca="1">BY97-CJ90*BZ91/100</f>
        <v>55.635499999999993</v>
      </c>
      <c r="BZ105" s="24">
        <f t="shared" ref="BZ105:CC105" ca="1" si="413">BZ97</f>
        <v>-60.353999999999999</v>
      </c>
      <c r="CA105" s="24">
        <f t="shared" ca="1" si="413"/>
        <v>-32.283000000000001</v>
      </c>
      <c r="CB105" s="24">
        <f t="shared" ca="1" si="413"/>
        <v>-3.847</v>
      </c>
      <c r="CC105" s="24">
        <f t="shared" ca="1" si="413"/>
        <v>-5.6589999999999998</v>
      </c>
      <c r="CD105" s="24">
        <f t="shared" ca="1" si="391"/>
        <v>-64.200999999999993</v>
      </c>
      <c r="CE105" s="24">
        <f t="shared" ca="1" si="392"/>
        <v>-37.942</v>
      </c>
      <c r="CF105" s="24">
        <f t="shared" ca="1" si="393"/>
        <v>-75.58359999999999</v>
      </c>
      <c r="CG105" s="24">
        <f t="shared" ca="1" si="364"/>
        <v>-57.202299999999994</v>
      </c>
      <c r="CH105" s="24">
        <f ca="1">IF($C$2&lt;=$C$3,CF105,CG105)</f>
        <v>-75.58359999999999</v>
      </c>
      <c r="CI105" s="24">
        <f t="shared" ca="1" si="394"/>
        <v>89.441000000000003</v>
      </c>
      <c r="CJ105" s="24">
        <f t="shared" ca="1" si="395"/>
        <v>-19.948099999999997</v>
      </c>
      <c r="CK105" s="24">
        <f t="shared" ca="1" si="396"/>
        <v>131.21909999999997</v>
      </c>
      <c r="CM105" s="40"/>
      <c r="CO105" s="8" t="s">
        <v>9</v>
      </c>
      <c r="CP105" s="24">
        <f ca="1">CP97-DB89*CR91/100</f>
        <v>71.304000000000002</v>
      </c>
      <c r="CQ105" s="24">
        <f ca="1">CQ97-DB90*CR91/100</f>
        <v>44.320500000000003</v>
      </c>
      <c r="CR105" s="24">
        <f t="shared" ref="CR105:CU105" ca="1" si="414">CR97</f>
        <v>-54.929000000000002</v>
      </c>
      <c r="CS105" s="24">
        <f t="shared" ca="1" si="414"/>
        <v>-29.404</v>
      </c>
      <c r="CT105" s="24">
        <f t="shared" ca="1" si="414"/>
        <v>-3.5009999999999999</v>
      </c>
      <c r="CU105" s="24">
        <f t="shared" ca="1" si="414"/>
        <v>-5.15</v>
      </c>
      <c r="CV105" s="24">
        <f t="shared" ca="1" si="397"/>
        <v>-58.43</v>
      </c>
      <c r="CW105" s="24">
        <f t="shared" ca="1" si="398"/>
        <v>-34.554000000000002</v>
      </c>
      <c r="CX105" s="24">
        <f t="shared" ca="1" si="399"/>
        <v>-68.796199999999999</v>
      </c>
      <c r="CY105" s="24">
        <f t="shared" ca="1" si="365"/>
        <v>-52.082999999999998</v>
      </c>
      <c r="CZ105" s="24">
        <f ca="1">IF($C$2&lt;=$C$3,CX105,CY105)</f>
        <v>-68.796199999999999</v>
      </c>
      <c r="DA105" s="24">
        <f t="shared" ca="1" si="400"/>
        <v>71.304000000000002</v>
      </c>
      <c r="DB105" s="24">
        <f t="shared" ca="1" si="401"/>
        <v>-24.475699999999996</v>
      </c>
      <c r="DC105" s="24">
        <f t="shared" ca="1" si="402"/>
        <v>113.11670000000001</v>
      </c>
      <c r="DE105" s="40"/>
      <c r="DG105" s="8" t="s">
        <v>9</v>
      </c>
      <c r="DH105" s="24">
        <f ca="1">DH97-DT89*DJ91/100</f>
        <v>71.304000000000002</v>
      </c>
      <c r="DI105" s="24">
        <f ca="1">DI97-DT90*DJ91/100</f>
        <v>44.320500000000003</v>
      </c>
      <c r="DJ105" s="24">
        <f t="shared" ref="DJ105:DM105" ca="1" si="415">DJ97</f>
        <v>-54.929000000000002</v>
      </c>
      <c r="DK105" s="24">
        <f t="shared" ca="1" si="415"/>
        <v>-29.404</v>
      </c>
      <c r="DL105" s="24">
        <f t="shared" ca="1" si="415"/>
        <v>-3.5009999999999999</v>
      </c>
      <c r="DM105" s="24">
        <f t="shared" ca="1" si="415"/>
        <v>-5.15</v>
      </c>
      <c r="DN105" s="24">
        <f t="shared" ca="1" si="403"/>
        <v>-58.43</v>
      </c>
      <c r="DO105" s="24">
        <f t="shared" ca="1" si="404"/>
        <v>-34.554000000000002</v>
      </c>
      <c r="DP105" s="24">
        <f t="shared" ca="1" si="405"/>
        <v>-68.796199999999999</v>
      </c>
      <c r="DQ105" s="24">
        <f t="shared" ca="1" si="366"/>
        <v>-52.082999999999998</v>
      </c>
      <c r="DR105" s="24">
        <f ca="1">IF($C$2&lt;=$C$3,DP105,DQ105)</f>
        <v>-68.796199999999999</v>
      </c>
      <c r="DS105" s="24">
        <f t="shared" ca="1" si="406"/>
        <v>71.304000000000002</v>
      </c>
      <c r="DT105" s="24">
        <f t="shared" ca="1" si="407"/>
        <v>-24.475699999999996</v>
      </c>
      <c r="DU105" s="24">
        <f t="shared" ca="1" si="408"/>
        <v>113.11670000000001</v>
      </c>
    </row>
    <row r="106" spans="1:126" s="21" customFormat="1">
      <c r="C106" s="8" t="s">
        <v>8</v>
      </c>
      <c r="D106" s="24">
        <f ca="1">D98+P89*F92/100</f>
        <v>-81.020499999999998</v>
      </c>
      <c r="E106" s="24">
        <f ca="1">E98+P90*F92/100</f>
        <v>-50.417999999999999</v>
      </c>
      <c r="F106" s="24">
        <f t="shared" ref="F106:I106" ca="1" si="416">F98</f>
        <v>-58.36</v>
      </c>
      <c r="G106" s="24">
        <f t="shared" ca="1" si="416"/>
        <v>-31.231000000000002</v>
      </c>
      <c r="H106" s="24">
        <f t="shared" ca="1" si="416"/>
        <v>-3.7170000000000001</v>
      </c>
      <c r="I106" s="24">
        <f t="shared" ca="1" si="416"/>
        <v>-5.4690000000000003</v>
      </c>
      <c r="J106" s="24">
        <f t="shared" ca="1" si="367"/>
        <v>-62.076999999999998</v>
      </c>
      <c r="K106" s="24">
        <f t="shared" ca="1" si="368"/>
        <v>-36.700000000000003</v>
      </c>
      <c r="L106" s="24">
        <f t="shared" ca="1" si="369"/>
        <v>-73.087000000000003</v>
      </c>
      <c r="M106" s="24">
        <f t="shared" ca="1" si="360"/>
        <v>-55.323099999999997</v>
      </c>
      <c r="N106" s="24">
        <f ca="1">IF($C$2&lt;=$C$3,L106,M106)</f>
        <v>-73.087000000000003</v>
      </c>
      <c r="O106" s="24">
        <f t="shared" ca="1" si="370"/>
        <v>-81.020499999999998</v>
      </c>
      <c r="P106" s="24">
        <f t="shared" ca="1" si="371"/>
        <v>-123.505</v>
      </c>
      <c r="Q106" s="24">
        <f t="shared" ca="1" si="372"/>
        <v>22.669000000000004</v>
      </c>
      <c r="S106" s="40"/>
      <c r="U106" s="8" t="s">
        <v>8</v>
      </c>
      <c r="V106" s="24">
        <f ca="1">V98+AH89*X92/100</f>
        <v>-77.3125</v>
      </c>
      <c r="W106" s="24">
        <f ca="1">W98+AH90*X92/100</f>
        <v>-48.155999999999999</v>
      </c>
      <c r="X106" s="24">
        <f t="shared" ref="X106:AA106" ca="1" si="417">X98</f>
        <v>-69.507999999999996</v>
      </c>
      <c r="Y106" s="24">
        <f t="shared" ca="1" si="417"/>
        <v>-37.192999999999998</v>
      </c>
      <c r="Z106" s="24">
        <f t="shared" ca="1" si="417"/>
        <v>-4.43</v>
      </c>
      <c r="AA106" s="24">
        <f t="shared" ca="1" si="417"/>
        <v>-6.5170000000000003</v>
      </c>
      <c r="AB106" s="24">
        <f t="shared" ca="1" si="373"/>
        <v>-73.937999999999988</v>
      </c>
      <c r="AC106" s="24">
        <f t="shared" ca="1" si="374"/>
        <v>-43.71</v>
      </c>
      <c r="AD106" s="24">
        <f t="shared" ca="1" si="375"/>
        <v>-87.050999999999988</v>
      </c>
      <c r="AE106" s="24">
        <f t="shared" ca="1" si="361"/>
        <v>-65.891400000000004</v>
      </c>
      <c r="AF106" s="24">
        <f ca="1">IF($C$2&lt;=$C$3,AD106,AE106)</f>
        <v>-87.050999999999988</v>
      </c>
      <c r="AG106" s="24">
        <f t="shared" ca="1" si="376"/>
        <v>-77.3125</v>
      </c>
      <c r="AH106" s="24">
        <f t="shared" ca="1" si="377"/>
        <v>-135.20699999999999</v>
      </c>
      <c r="AI106" s="24">
        <f t="shared" ca="1" si="378"/>
        <v>38.894999999999989</v>
      </c>
      <c r="AK106" s="40"/>
      <c r="AM106" s="8" t="s">
        <v>8</v>
      </c>
      <c r="AN106" s="24">
        <f ca="1">AN98+AZ89*AP92/100</f>
        <v>-59.98</v>
      </c>
      <c r="AO106" s="24">
        <f ca="1">AO98+AZ90*AP92/100</f>
        <v>-38.632999999999996</v>
      </c>
      <c r="AP106" s="24">
        <f t="shared" ref="AP106:AS106" ca="1" si="418">AP98</f>
        <v>-58.720999999999997</v>
      </c>
      <c r="AQ106" s="24">
        <f t="shared" ca="1" si="418"/>
        <v>-31.395</v>
      </c>
      <c r="AR106" s="24">
        <f t="shared" ca="1" si="418"/>
        <v>-3.7450000000000001</v>
      </c>
      <c r="AS106" s="24">
        <f t="shared" ca="1" si="418"/>
        <v>-5.51</v>
      </c>
      <c r="AT106" s="24">
        <f t="shared" ca="1" si="379"/>
        <v>-62.465999999999994</v>
      </c>
      <c r="AU106" s="24">
        <f t="shared" ca="1" si="380"/>
        <v>-36.905000000000001</v>
      </c>
      <c r="AV106" s="24">
        <f t="shared" ca="1" si="381"/>
        <v>-73.537499999999994</v>
      </c>
      <c r="AW106" s="24">
        <f t="shared" ca="1" si="362"/>
        <v>-55.644800000000004</v>
      </c>
      <c r="AX106" s="24">
        <f ca="1">IF($C$2&lt;=$C$3,AV106,AW106)</f>
        <v>-73.537499999999994</v>
      </c>
      <c r="AY106" s="24">
        <f t="shared" ca="1" si="382"/>
        <v>-59.98</v>
      </c>
      <c r="AZ106" s="24">
        <f t="shared" ca="1" si="383"/>
        <v>-112.17049999999999</v>
      </c>
      <c r="BA106" s="24">
        <f t="shared" ca="1" si="384"/>
        <v>34.904499999999999</v>
      </c>
      <c r="BC106" s="40"/>
      <c r="BE106" s="8" t="s">
        <v>8</v>
      </c>
      <c r="BF106" s="24">
        <f ca="1">BF98+BR89*BH92/100</f>
        <v>-62.506999999999998</v>
      </c>
      <c r="BG106" s="24">
        <f ca="1">BG98+BR90*BH92/100</f>
        <v>-38.9255</v>
      </c>
      <c r="BH106" s="24">
        <f t="shared" ref="BH106:BK106" ca="1" si="419">BH98</f>
        <v>-57.677</v>
      </c>
      <c r="BI106" s="24">
        <f t="shared" ca="1" si="419"/>
        <v>-30.844999999999999</v>
      </c>
      <c r="BJ106" s="24">
        <f t="shared" ca="1" si="419"/>
        <v>-3.6779999999999999</v>
      </c>
      <c r="BK106" s="24">
        <f t="shared" ca="1" si="419"/>
        <v>-5.4109999999999996</v>
      </c>
      <c r="BL106" s="24">
        <f t="shared" ca="1" si="385"/>
        <v>-61.354999999999997</v>
      </c>
      <c r="BM106" s="24">
        <f t="shared" ca="1" si="386"/>
        <v>-36.256</v>
      </c>
      <c r="BN106" s="24">
        <f t="shared" ca="1" si="387"/>
        <v>-72.231799999999993</v>
      </c>
      <c r="BO106" s="24">
        <f t="shared" ca="1" si="363"/>
        <v>-54.662499999999994</v>
      </c>
      <c r="BP106" s="24">
        <f ca="1">IF($C$2&lt;=$C$3,BN106,BO106)</f>
        <v>-72.231799999999993</v>
      </c>
      <c r="BQ106" s="24">
        <f t="shared" ca="1" si="388"/>
        <v>-62.506999999999998</v>
      </c>
      <c r="BR106" s="24">
        <f t="shared" ca="1" si="389"/>
        <v>-111.15729999999999</v>
      </c>
      <c r="BS106" s="24">
        <f t="shared" ca="1" si="390"/>
        <v>33.306299999999993</v>
      </c>
      <c r="BU106" s="40"/>
      <c r="BW106" s="8" t="s">
        <v>8</v>
      </c>
      <c r="BX106" s="24">
        <f ca="1">BX98+CJ89*BZ92/100</f>
        <v>-90.669000000000011</v>
      </c>
      <c r="BY106" s="24">
        <f ca="1">BY98+CJ90*BZ92/100</f>
        <v>-56.329499999999996</v>
      </c>
      <c r="BZ106" s="24">
        <f t="shared" ref="BZ106:CC106" ca="1" si="420">BZ98</f>
        <v>-60.353999999999999</v>
      </c>
      <c r="CA106" s="24">
        <f t="shared" ca="1" si="420"/>
        <v>-32.283000000000001</v>
      </c>
      <c r="CB106" s="24">
        <f t="shared" ca="1" si="420"/>
        <v>-3.847</v>
      </c>
      <c r="CC106" s="24">
        <f t="shared" ca="1" si="420"/>
        <v>-5.6589999999999998</v>
      </c>
      <c r="CD106" s="24">
        <f t="shared" ca="1" si="391"/>
        <v>-64.200999999999993</v>
      </c>
      <c r="CE106" s="24">
        <f t="shared" ca="1" si="392"/>
        <v>-37.942</v>
      </c>
      <c r="CF106" s="24">
        <f t="shared" ca="1" si="393"/>
        <v>-75.58359999999999</v>
      </c>
      <c r="CG106" s="24">
        <f t="shared" ca="1" si="364"/>
        <v>-57.202299999999994</v>
      </c>
      <c r="CH106" s="24">
        <f ca="1">IF($C$2&lt;=$C$3,CF106,CG106)</f>
        <v>-75.58359999999999</v>
      </c>
      <c r="CI106" s="24">
        <f t="shared" ca="1" si="394"/>
        <v>-90.669000000000011</v>
      </c>
      <c r="CJ106" s="24">
        <f t="shared" ca="1" si="395"/>
        <v>-131.91309999999999</v>
      </c>
      <c r="CK106" s="24">
        <f t="shared" ca="1" si="396"/>
        <v>19.254099999999994</v>
      </c>
      <c r="CM106" s="40"/>
      <c r="CO106" s="8" t="s">
        <v>8</v>
      </c>
      <c r="CP106" s="24">
        <f ca="1">CP98+DB89*CR92/100</f>
        <v>-88.222000000000008</v>
      </c>
      <c r="CQ106" s="24">
        <f ca="1">CQ98+DB90*CR92/100</f>
        <v>-54.848500000000001</v>
      </c>
      <c r="CR106" s="24">
        <f t="shared" ref="CR106:CU106" ca="1" si="421">CR98</f>
        <v>-54.929000000000002</v>
      </c>
      <c r="CS106" s="24">
        <f t="shared" ca="1" si="421"/>
        <v>-29.404</v>
      </c>
      <c r="CT106" s="24">
        <f t="shared" ca="1" si="421"/>
        <v>-3.5009999999999999</v>
      </c>
      <c r="CU106" s="24">
        <f t="shared" ca="1" si="421"/>
        <v>-5.15</v>
      </c>
      <c r="CV106" s="24">
        <f t="shared" ca="1" si="397"/>
        <v>-58.43</v>
      </c>
      <c r="CW106" s="24">
        <f t="shared" ca="1" si="398"/>
        <v>-34.554000000000002</v>
      </c>
      <c r="CX106" s="24">
        <f t="shared" ca="1" si="399"/>
        <v>-68.796199999999999</v>
      </c>
      <c r="CY106" s="24">
        <f t="shared" ca="1" si="365"/>
        <v>-52.082999999999998</v>
      </c>
      <c r="CZ106" s="24">
        <f ca="1">IF($C$2&lt;=$C$3,CX106,CY106)</f>
        <v>-68.796199999999999</v>
      </c>
      <c r="DA106" s="24">
        <f t="shared" ca="1" si="400"/>
        <v>-88.222000000000008</v>
      </c>
      <c r="DB106" s="24">
        <f t="shared" ca="1" si="401"/>
        <v>-123.6447</v>
      </c>
      <c r="DC106" s="24">
        <f t="shared" ca="1" si="402"/>
        <v>13.947699999999998</v>
      </c>
      <c r="DE106" s="40"/>
      <c r="DG106" s="8" t="s">
        <v>8</v>
      </c>
      <c r="DH106" s="24">
        <f ca="1">DH98+DT89*DJ92/100</f>
        <v>-77.930000000000007</v>
      </c>
      <c r="DI106" s="24">
        <f ca="1">DI98+DT90*DJ92/100</f>
        <v>-48.450499999999998</v>
      </c>
      <c r="DJ106" s="24">
        <f t="shared" ref="DJ106:DM106" ca="1" si="422">DJ98</f>
        <v>-54.929000000000002</v>
      </c>
      <c r="DK106" s="24">
        <f t="shared" ca="1" si="422"/>
        <v>-29.404</v>
      </c>
      <c r="DL106" s="24">
        <f t="shared" ca="1" si="422"/>
        <v>-3.5009999999999999</v>
      </c>
      <c r="DM106" s="24">
        <f t="shared" ca="1" si="422"/>
        <v>-5.15</v>
      </c>
      <c r="DN106" s="24">
        <f t="shared" ca="1" si="403"/>
        <v>-58.43</v>
      </c>
      <c r="DO106" s="24">
        <f t="shared" ca="1" si="404"/>
        <v>-34.554000000000002</v>
      </c>
      <c r="DP106" s="24">
        <f t="shared" ca="1" si="405"/>
        <v>-68.796199999999999</v>
      </c>
      <c r="DQ106" s="24">
        <f t="shared" ca="1" si="366"/>
        <v>-52.082999999999998</v>
      </c>
      <c r="DR106" s="24">
        <f ca="1">IF($C$2&lt;=$C$3,DP106,DQ106)</f>
        <v>-68.796199999999999</v>
      </c>
      <c r="DS106" s="24">
        <f t="shared" ca="1" si="406"/>
        <v>-77.930000000000007</v>
      </c>
      <c r="DT106" s="24">
        <f t="shared" ca="1" si="407"/>
        <v>-117.2467</v>
      </c>
      <c r="DU106" s="24">
        <f t="shared" ca="1" si="408"/>
        <v>20.345700000000001</v>
      </c>
    </row>
    <row r="107" spans="1:126" s="21" customFormat="1">
      <c r="C107" s="8" t="s">
        <v>58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>
        <f ca="1">MIN(P88-F92/100,MAX(F91/100,O99))</f>
        <v>2.2345540625046163</v>
      </c>
      <c r="P107" s="24">
        <f ca="1">MIN(P88-F92/100,MAX(F91/100,P99))</f>
        <v>0.35</v>
      </c>
      <c r="Q107" s="24">
        <f ca="1">MIN(P88-F92/100,MAX(F91/100,Q99))</f>
        <v>3.9499999999999997</v>
      </c>
      <c r="S107" s="40"/>
      <c r="U107" s="8" t="s">
        <v>58</v>
      </c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>
        <f ca="1">MIN(AH88-X92/100,MAX(X91/100,AG99))</f>
        <v>1.8130514726367051</v>
      </c>
      <c r="AH107" s="24">
        <f ca="1">MIN(AH88-X92/100,MAX(X91/100,AH99))</f>
        <v>0.35</v>
      </c>
      <c r="AI107" s="24">
        <f ca="1">MIN(AH88-X92/100,MAX(X91/100,AI99))</f>
        <v>3.4499999999999997</v>
      </c>
      <c r="AK107" s="40"/>
      <c r="AM107" s="8" t="s">
        <v>58</v>
      </c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>
        <f ca="1">MIN(AZ88-AP92/100,MAX(AP91/100,AY99))</f>
        <v>1.5198979591836737</v>
      </c>
      <c r="AZ107" s="24">
        <f ca="1">MIN(AZ88-AP92/100,MAX(AP91/100,AZ99))</f>
        <v>0.35</v>
      </c>
      <c r="BA107" s="24">
        <f ca="1">MIN(AZ88-AP92/100,MAX(AP91/100,BA99))</f>
        <v>3.0500000000000003</v>
      </c>
      <c r="BC107" s="40"/>
      <c r="BE107" s="8" t="s">
        <v>58</v>
      </c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>
        <f ca="1">MIN(BR88-BH92/100,MAX(BH91/100,BQ99))</f>
        <v>1.6353247668091722</v>
      </c>
      <c r="BR107" s="24">
        <f ca="1">MIN(BR88-BH92/100,MAX(BH91/100,BR99))</f>
        <v>0.15</v>
      </c>
      <c r="BS107" s="24">
        <f ca="1">MIN(BR88-BH92/100,MAX(BH91/100,BS99))</f>
        <v>2.85</v>
      </c>
      <c r="BU107" s="40"/>
      <c r="BW107" s="8" t="s">
        <v>58</v>
      </c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>
        <f ca="1">MIN(CJ88-BZ92/100,MAX(BZ91/100,CI99))</f>
        <v>2.0880767308866806</v>
      </c>
      <c r="CJ107" s="24">
        <f ca="1">MIN(CJ88-BZ92/100,MAX(BZ91/100,CJ99))</f>
        <v>0.35</v>
      </c>
      <c r="CK107" s="24">
        <f ca="1">MIN(CJ88-BZ92/100,MAX(BZ91/100,CK99))</f>
        <v>3.85</v>
      </c>
      <c r="CM107" s="40"/>
      <c r="CO107" s="8" t="s">
        <v>58</v>
      </c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>
        <f ca="1">MIN(DB88-CR92/100,MAX(CR91/100,DA99))</f>
        <v>1.7356188193634754</v>
      </c>
      <c r="DB107" s="24">
        <f ca="1">MIN(DB88-CR92/100,MAX(CR91/100,DB99))</f>
        <v>0.35</v>
      </c>
      <c r="DC107" s="24">
        <f ca="1">MIN(DB88-CR92/100,MAX(CR91/100,DC99))</f>
        <v>3.45</v>
      </c>
      <c r="DE107" s="40"/>
      <c r="DG107" s="8" t="s">
        <v>58</v>
      </c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>
        <f ca="1">MIN(DT88-DJ92/100,MAX(DJ91/100,DS99))</f>
        <v>1.7356188193634754</v>
      </c>
      <c r="DT107" s="24">
        <f ca="1">MIN(DT88-DJ92/100,MAX(DJ91/100,DT99))</f>
        <v>0.35</v>
      </c>
      <c r="DU107" s="24">
        <f ca="1">MIN(DT88-DJ92/100,MAX(DJ91/100,DU99))</f>
        <v>3.25</v>
      </c>
    </row>
    <row r="108" spans="1:126" s="21" customFormat="1">
      <c r="C108" s="8" t="s">
        <v>59</v>
      </c>
      <c r="O108" s="24">
        <f ca="1">O95+(P89*P88/2-(O95-O96)/P88)*O107-P89*O107^2/2</f>
        <v>39.980170332712675</v>
      </c>
      <c r="P108" s="24">
        <f ca="1">P95+(P90*P88/2-(P95-P96)/P88)*P107-P90*P107^2/2</f>
        <v>110.20117732558138</v>
      </c>
      <c r="Q108" s="24">
        <f ca="1">Q95+(P90*P88/2-(Q95-Q96)/P88)*Q107-P90*Q107^2/2</f>
        <v>107.16415174418609</v>
      </c>
      <c r="S108" s="40"/>
      <c r="U108" s="8" t="s">
        <v>59</v>
      </c>
      <c r="AG108" s="24">
        <f ca="1">AG95+(AH89*AH88/2-(AG95-AG96)/AH88)*AG107-AH89*AG107^2/2</f>
        <v>29.423180495987395</v>
      </c>
      <c r="AH108" s="24">
        <f ca="1">AH95+(AH90*AH88/2-(AH95-AH96)/AH88)*AH107-AH90*AH107^2/2</f>
        <v>121.54311315789475</v>
      </c>
      <c r="AI108" s="24">
        <f ca="1">AI95+(AH90*AH88/2-(AI95-AI96)/AH88)*AI107-AH90*AI107^2/2</f>
        <v>114.00422368421047</v>
      </c>
      <c r="AK108" s="40"/>
      <c r="AM108" s="8" t="s">
        <v>59</v>
      </c>
      <c r="AY108" s="24">
        <f ca="1">AY95+(AZ89*AZ88/2-(AY95-AY96)/AZ88)*AY107-AZ89*AY107^2/2</f>
        <v>13.725760204081645</v>
      </c>
      <c r="AZ108" s="24">
        <f ca="1">AZ95+(AZ90*AZ88/2-(AZ95-AZ96)/AZ88)*AZ107-AZ90*AZ107^2/2</f>
        <v>115.81397031250002</v>
      </c>
      <c r="BA108" s="24">
        <f ca="1">BA95+(AZ90*AZ88/2-(BA95-BA96)/AZ88)*BA107-AZ90*BA107^2/2</f>
        <v>54.075957812499993</v>
      </c>
      <c r="BC108" s="40"/>
      <c r="BE108" s="8" t="s">
        <v>59</v>
      </c>
      <c r="BQ108" s="24">
        <f ca="1">BQ95+(BR89*BR88/2-(BQ95-BQ96)/BR88)*BQ107-BR89*BQ107^2/2</f>
        <v>21.867406901332672</v>
      </c>
      <c r="BR108" s="24">
        <f ca="1">BR95+(BR90*BR88/2-(BR95-BR96)/BR88)*BR107-BR90*BR107^2/2</f>
        <v>50.379985937500003</v>
      </c>
      <c r="BS108" s="24">
        <f ca="1">BS95+(BR90*BR88/2-(BS95-BS96)/BR88)*BS107-BR90*BS107^2/2</f>
        <v>112.6489234375</v>
      </c>
      <c r="BU108" s="40"/>
      <c r="BW108" s="8" t="s">
        <v>59</v>
      </c>
      <c r="CI108" s="24">
        <f ca="1">CI95+(CJ89*CJ88/2-(CI95-CI96)/CJ88)*CI107-CJ89*CI107^2/2</f>
        <v>40.52345788863154</v>
      </c>
      <c r="CJ108" s="24">
        <f ca="1">CJ95+(CJ90*CJ88/2-(CJ95-CJ96)/CJ88)*CJ107-CJ90*CJ107^2/2</f>
        <v>108.69201249999999</v>
      </c>
      <c r="CK108" s="24">
        <f ca="1">CK95+(CJ90*CJ88/2-(CK95-CK96)/CJ88)*CK107-CJ90*CK107^2/2</f>
        <v>108.23834583333331</v>
      </c>
      <c r="CM108" s="40"/>
      <c r="CO108" s="8" t="s">
        <v>59</v>
      </c>
      <c r="DA108" s="24">
        <f ca="1">DA95+(DB89*DB88/2-(DA95-DA96)/DB88)*DA107-DB89*DA107^2/2</f>
        <v>39.064349214090527</v>
      </c>
      <c r="DB108" s="24">
        <f ca="1">DB95+(DB90*DB88/2-(DB95-DB96)/DB88)*DB107-DB90*DB107^2/2</f>
        <v>107.6078138888889</v>
      </c>
      <c r="DC108" s="24">
        <f ca="1">DC95+(DB90*DB88/2-(DC95-DC96)/DB88)*DC107-DB90*DC107^2/2</f>
        <v>76.520858333333365</v>
      </c>
      <c r="DE108" s="40"/>
      <c r="DG108" s="8" t="s">
        <v>59</v>
      </c>
      <c r="DS108" s="24">
        <f ca="1">DS95+(DT89*DT88/2-(DS95-DS96)/DT88)*DS107-DT89*DS107^2/2</f>
        <v>39.064349214090527</v>
      </c>
      <c r="DT108" s="24">
        <f ca="1">DT95+(DT90*DT88/2-(DT95-DT96)/DT88)*DT107-DT90*DT107^2/2</f>
        <v>107.6078138888889</v>
      </c>
      <c r="DU108" s="24">
        <f ca="1">DU95+(DT90*DT88/2-(DU95-DU96)/DT88)*DU107-DT90*DU107^2/2</f>
        <v>73.091419444444455</v>
      </c>
    </row>
    <row r="109" spans="1:126" s="21" customFormat="1">
      <c r="A109" s="22" t="s">
        <v>38</v>
      </c>
      <c r="S109" s="35" t="s">
        <v>38</v>
      </c>
      <c r="AK109" s="35" t="s">
        <v>38</v>
      </c>
      <c r="BC109" s="35" t="s">
        <v>38</v>
      </c>
      <c r="BU109" s="35" t="s">
        <v>38</v>
      </c>
      <c r="CM109" s="35" t="s">
        <v>38</v>
      </c>
      <c r="DE109" s="35" t="s">
        <v>38</v>
      </c>
    </row>
    <row r="110" spans="1:126" s="21" customFormat="1">
      <c r="A110" s="8" t="s">
        <v>44</v>
      </c>
      <c r="D110" s="23" t="s">
        <v>32</v>
      </c>
      <c r="E110" s="23" t="s">
        <v>51</v>
      </c>
      <c r="F110" s="23" t="s">
        <v>52</v>
      </c>
      <c r="G110" s="23" t="s">
        <v>60</v>
      </c>
      <c r="H110" s="23" t="s">
        <v>61</v>
      </c>
      <c r="I110" s="23" t="s">
        <v>62</v>
      </c>
      <c r="J110" s="23" t="s">
        <v>63</v>
      </c>
      <c r="K110" s="23"/>
      <c r="M110" s="23"/>
      <c r="N110" s="23"/>
      <c r="O110" s="23"/>
      <c r="P110" s="23"/>
      <c r="Q110" s="23"/>
      <c r="R110" s="23"/>
      <c r="S110" s="39" t="s">
        <v>44</v>
      </c>
      <c r="V110" s="23" t="s">
        <v>32</v>
      </c>
      <c r="W110" s="23" t="s">
        <v>51</v>
      </c>
      <c r="X110" s="23" t="s">
        <v>52</v>
      </c>
      <c r="Y110" s="23" t="s">
        <v>60</v>
      </c>
      <c r="Z110" s="23" t="s">
        <v>61</v>
      </c>
      <c r="AA110" s="23" t="s">
        <v>62</v>
      </c>
      <c r="AB110" s="23" t="s">
        <v>63</v>
      </c>
      <c r="AC110" s="23"/>
      <c r="AE110" s="23"/>
      <c r="AF110" s="23"/>
      <c r="AG110" s="23"/>
      <c r="AH110" s="23"/>
      <c r="AI110" s="23"/>
      <c r="AJ110" s="23"/>
      <c r="AK110" s="39" t="s">
        <v>44</v>
      </c>
      <c r="AN110" s="23" t="s">
        <v>32</v>
      </c>
      <c r="AO110" s="23" t="s">
        <v>51</v>
      </c>
      <c r="AP110" s="23" t="s">
        <v>52</v>
      </c>
      <c r="AQ110" s="23" t="s">
        <v>60</v>
      </c>
      <c r="AR110" s="23" t="s">
        <v>61</v>
      </c>
      <c r="AS110" s="23" t="s">
        <v>62</v>
      </c>
      <c r="AT110" s="23" t="s">
        <v>63</v>
      </c>
      <c r="AU110" s="23"/>
      <c r="AW110" s="23"/>
      <c r="AX110" s="23"/>
      <c r="AY110" s="23"/>
      <c r="AZ110" s="23"/>
      <c r="BA110" s="23"/>
      <c r="BB110" s="23"/>
      <c r="BC110" s="39" t="s">
        <v>44</v>
      </c>
      <c r="BF110" s="23" t="s">
        <v>32</v>
      </c>
      <c r="BG110" s="23" t="s">
        <v>51</v>
      </c>
      <c r="BH110" s="23" t="s">
        <v>52</v>
      </c>
      <c r="BI110" s="23" t="s">
        <v>60</v>
      </c>
      <c r="BJ110" s="23" t="s">
        <v>61</v>
      </c>
      <c r="BK110" s="23" t="s">
        <v>62</v>
      </c>
      <c r="BL110" s="23" t="s">
        <v>63</v>
      </c>
      <c r="BM110" s="23"/>
      <c r="BO110" s="23"/>
      <c r="BP110" s="23"/>
      <c r="BQ110" s="23"/>
      <c r="BR110" s="23"/>
      <c r="BS110" s="23"/>
      <c r="BT110" s="23"/>
      <c r="BU110" s="39" t="s">
        <v>44</v>
      </c>
      <c r="BX110" s="23" t="s">
        <v>32</v>
      </c>
      <c r="BY110" s="23" t="s">
        <v>51</v>
      </c>
      <c r="BZ110" s="23" t="s">
        <v>52</v>
      </c>
      <c r="CA110" s="23" t="s">
        <v>60</v>
      </c>
      <c r="CB110" s="23" t="s">
        <v>61</v>
      </c>
      <c r="CC110" s="23" t="s">
        <v>62</v>
      </c>
      <c r="CD110" s="23" t="s">
        <v>63</v>
      </c>
      <c r="CE110" s="23"/>
      <c r="CG110" s="23"/>
      <c r="CH110" s="23"/>
      <c r="CI110" s="23"/>
      <c r="CJ110" s="23"/>
      <c r="CK110" s="23"/>
      <c r="CL110" s="23"/>
      <c r="CM110" s="39" t="s">
        <v>44</v>
      </c>
      <c r="CP110" s="23" t="s">
        <v>32</v>
      </c>
      <c r="CQ110" s="23" t="s">
        <v>51</v>
      </c>
      <c r="CR110" s="23" t="s">
        <v>52</v>
      </c>
      <c r="CS110" s="23" t="s">
        <v>60</v>
      </c>
      <c r="CT110" s="23" t="s">
        <v>61</v>
      </c>
      <c r="CU110" s="23" t="s">
        <v>62</v>
      </c>
      <c r="CV110" s="23" t="s">
        <v>63</v>
      </c>
      <c r="CW110" s="23"/>
      <c r="CY110" s="23"/>
      <c r="CZ110" s="23"/>
      <c r="DA110" s="23"/>
      <c r="DB110" s="23"/>
      <c r="DC110" s="23"/>
      <c r="DD110" s="23"/>
      <c r="DE110" s="39" t="s">
        <v>44</v>
      </c>
      <c r="DH110" s="23" t="s">
        <v>32</v>
      </c>
      <c r="DI110" s="23" t="s">
        <v>51</v>
      </c>
      <c r="DJ110" s="23" t="s">
        <v>52</v>
      </c>
      <c r="DK110" s="23" t="s">
        <v>60</v>
      </c>
      <c r="DL110" s="23" t="s">
        <v>61</v>
      </c>
      <c r="DM110" s="23" t="s">
        <v>62</v>
      </c>
      <c r="DN110" s="23" t="s">
        <v>63</v>
      </c>
      <c r="DO110" s="23"/>
      <c r="DQ110" s="23"/>
      <c r="DR110" s="23"/>
      <c r="DS110" s="23"/>
      <c r="DT110" s="23"/>
      <c r="DU110" s="23"/>
      <c r="DV110" s="23"/>
    </row>
    <row r="111" spans="1:126">
      <c r="A111" s="8" t="str">
        <f ca="1">B88</f>
        <v>21-22</v>
      </c>
      <c r="C111" s="8" t="s">
        <v>11</v>
      </c>
      <c r="D111" s="29">
        <f ca="1">O103</f>
        <v>-43.889537500000003</v>
      </c>
      <c r="E111" s="29">
        <f t="shared" ref="E111:E112" ca="1" si="423">P103</f>
        <v>110.20101453488371</v>
      </c>
      <c r="F111" s="29">
        <f t="shared" ref="F111:F112" ca="1" si="424">Q103</f>
        <v>-165.34956453488371</v>
      </c>
      <c r="G111" s="29">
        <f ca="1">MIN(D111:F111)</f>
        <v>-165.34956453488371</v>
      </c>
      <c r="H111" s="29">
        <f ca="1">MAX(D111:F111)</f>
        <v>110.20101453488371</v>
      </c>
      <c r="I111" s="33">
        <f ca="1">-G111/0.9/(F89-F90)/$N$3*1000</f>
        <v>8.3841269495201161</v>
      </c>
      <c r="J111" s="33">
        <f ca="1">H111/0.9/(F89-F90)/$N$3*1000</f>
        <v>5.5877939468746147</v>
      </c>
      <c r="K111" s="17" t="s">
        <v>64</v>
      </c>
      <c r="L111" s="21"/>
      <c r="M111" s="29"/>
      <c r="N111" s="29"/>
      <c r="O111" s="29"/>
      <c r="P111" s="29"/>
      <c r="Q111" s="29"/>
      <c r="R111" s="29"/>
      <c r="S111" s="39" t="str">
        <f ca="1">T88</f>
        <v>22-23</v>
      </c>
      <c r="U111" s="8" t="s">
        <v>11</v>
      </c>
      <c r="V111" s="29">
        <f ca="1">AG103</f>
        <v>-21.124987500000003</v>
      </c>
      <c r="W111" s="29">
        <f t="shared" ref="W111:W112" ca="1" si="425">AH103</f>
        <v>121.54316842105263</v>
      </c>
      <c r="X111" s="29">
        <f t="shared" ref="X111:X112" ca="1" si="426">AI103</f>
        <v>-148.12331842105263</v>
      </c>
      <c r="Y111" s="29">
        <f ca="1">MIN(V111:X111)</f>
        <v>-148.12331842105263</v>
      </c>
      <c r="Z111" s="29">
        <f ca="1">MAX(V111:X111)</f>
        <v>121.54316842105263</v>
      </c>
      <c r="AA111" s="33">
        <f ca="1">-Y111/0.9/(X89-X90)/$N$3*1000</f>
        <v>7.5106620892509044</v>
      </c>
      <c r="AB111" s="33">
        <f ca="1">Z111/0.9/(X89-X90)/$N$3*1000</f>
        <v>6.162903160679476</v>
      </c>
      <c r="AC111" s="17" t="s">
        <v>64</v>
      </c>
      <c r="AD111" s="21"/>
      <c r="AE111" s="29"/>
      <c r="AF111" s="29"/>
      <c r="AG111" s="29"/>
      <c r="AH111" s="29"/>
      <c r="AI111" s="29"/>
      <c r="AJ111" s="29"/>
      <c r="AK111" s="39" t="str">
        <f ca="1">AL88</f>
        <v>23-24</v>
      </c>
      <c r="AM111" s="8" t="s">
        <v>11</v>
      </c>
      <c r="AN111" s="29">
        <f ca="1">AY103</f>
        <v>-13.100000000000001</v>
      </c>
      <c r="AO111" s="29">
        <f t="shared" ref="AO111:AO112" ca="1" si="427">AZ103</f>
        <v>115.81403593749999</v>
      </c>
      <c r="AP111" s="29">
        <f t="shared" ref="AP111:AP112" ca="1" si="428">BA103</f>
        <v>-132.31113593750001</v>
      </c>
      <c r="AQ111" s="29">
        <f ca="1">MIN(AN111:AP111)</f>
        <v>-132.31113593750001</v>
      </c>
      <c r="AR111" s="29">
        <f ca="1">MAX(AN111:AP111)</f>
        <v>115.81403593749999</v>
      </c>
      <c r="AS111" s="33">
        <f ca="1">-AQ111/0.9/(AP89-AP90)/$N$3*1000</f>
        <v>6.7088979862488971</v>
      </c>
      <c r="AT111" s="33">
        <f ca="1">AR111/0.9/(AP89-AP90)/$N$3*1000</f>
        <v>5.8724048204640642</v>
      </c>
      <c r="AU111" s="17" t="s">
        <v>64</v>
      </c>
      <c r="AV111" s="21"/>
      <c r="AW111" s="29"/>
      <c r="AX111" s="29"/>
      <c r="AY111" s="29"/>
      <c r="AZ111" s="29"/>
      <c r="BA111" s="29"/>
      <c r="BB111" s="29"/>
      <c r="BC111" s="39" t="str">
        <f ca="1">BD88</f>
        <v>24-25</v>
      </c>
      <c r="BE111" s="8" t="s">
        <v>11</v>
      </c>
      <c r="BF111" s="29">
        <f ca="1">BQ103</f>
        <v>-34.897824999999997</v>
      </c>
      <c r="BG111" s="29">
        <f t="shared" ref="BG111:BG112" ca="1" si="429">BR103</f>
        <v>50.380051562500007</v>
      </c>
      <c r="BH111" s="29">
        <f t="shared" ref="BH111:BH112" ca="1" si="430">BS103</f>
        <v>-93.882026562500016</v>
      </c>
      <c r="BI111" s="29">
        <f ca="1">MIN(BF111:BH111)</f>
        <v>-93.882026562500016</v>
      </c>
      <c r="BJ111" s="29">
        <f ca="1">MAX(BF111:BH111)</f>
        <v>50.380051562500007</v>
      </c>
      <c r="BK111" s="33">
        <f ca="1">-BI111/0.9/(BH89-BH90)/$N$3*1000</f>
        <v>4.7603320346946649</v>
      </c>
      <c r="BL111" s="33">
        <f ca="1">BJ111/0.9/(BH89-BH90)/$N$3*1000</f>
        <v>2.5545440607087744</v>
      </c>
      <c r="BM111" s="17" t="s">
        <v>64</v>
      </c>
      <c r="BN111" s="21"/>
      <c r="BO111" s="29"/>
      <c r="BP111" s="29"/>
      <c r="BQ111" s="29"/>
      <c r="BR111" s="29"/>
      <c r="BS111" s="29"/>
      <c r="BT111" s="29"/>
      <c r="BU111" s="39" t="str">
        <f ca="1">BV88</f>
        <v>25-26</v>
      </c>
      <c r="BW111" s="8" t="s">
        <v>11</v>
      </c>
      <c r="BX111" s="29">
        <f ca="1">CI103</f>
        <v>-37.204725000000003</v>
      </c>
      <c r="BY111" s="29">
        <f t="shared" ref="BY111:BY112" ca="1" si="431">CJ103</f>
        <v>108.69222916666666</v>
      </c>
      <c r="BZ111" s="29">
        <f t="shared" ref="BZ111:BZ112" ca="1" si="432">CK103</f>
        <v>-155.08460416666668</v>
      </c>
      <c r="CA111" s="29">
        <f ca="1">MIN(BX111:BZ111)</f>
        <v>-155.08460416666668</v>
      </c>
      <c r="CB111" s="29">
        <f ca="1">MAX(BX111:BZ111)</f>
        <v>108.69222916666666</v>
      </c>
      <c r="CC111" s="33">
        <f ca="1">-CA111/0.9/(BZ89-BZ90)/$N$3*1000</f>
        <v>7.8636373364932393</v>
      </c>
      <c r="CD111" s="33">
        <f ca="1">CB111/0.9/(BZ89-BZ90)/$N$3*1000</f>
        <v>5.5112902796149319</v>
      </c>
      <c r="CE111" s="17" t="s">
        <v>64</v>
      </c>
      <c r="CF111" s="21"/>
      <c r="CG111" s="29"/>
      <c r="CH111" s="29"/>
      <c r="CI111" s="29"/>
      <c r="CJ111" s="29"/>
      <c r="CK111" s="29"/>
      <c r="CL111" s="29"/>
      <c r="CM111" s="39" t="str">
        <f ca="1">CN88</f>
        <v>26-27</v>
      </c>
      <c r="CO111" s="8" t="s">
        <v>11</v>
      </c>
      <c r="CP111" s="29">
        <f ca="1">DA103</f>
        <v>-10.335675000000004</v>
      </c>
      <c r="CQ111" s="29">
        <f t="shared" ref="CQ111:CQ112" ca="1" si="433">DB103</f>
        <v>107.60771666666668</v>
      </c>
      <c r="CR111" s="29">
        <f t="shared" ref="CR111:CR112" ca="1" si="434">DC103</f>
        <v>-120.43059166666669</v>
      </c>
      <c r="CS111" s="29">
        <f ca="1">MIN(CP111:CR111)</f>
        <v>-120.43059166666669</v>
      </c>
      <c r="CT111" s="29">
        <f ca="1">MAX(CP111:CR111)</f>
        <v>107.60771666666668</v>
      </c>
      <c r="CU111" s="33">
        <f ca="1">-CS111/0.9/(CR89-CR90)/$N$3*1000</f>
        <v>6.1064894363609641</v>
      </c>
      <c r="CV111" s="33">
        <f ca="1">CT111/0.9/(CR89-CR90)/$N$3*1000</f>
        <v>5.456299566431511</v>
      </c>
      <c r="CW111" s="17" t="s">
        <v>64</v>
      </c>
      <c r="CX111" s="21"/>
      <c r="CY111" s="29"/>
      <c r="CZ111" s="29"/>
      <c r="DA111" s="29"/>
      <c r="DB111" s="29"/>
      <c r="DC111" s="29"/>
      <c r="DD111" s="29"/>
      <c r="DE111" s="39" t="str">
        <f ca="1">DF88</f>
        <v>-</v>
      </c>
      <c r="DG111" s="8" t="s">
        <v>11</v>
      </c>
      <c r="DH111" s="29">
        <f ca="1">DS103</f>
        <v>-10.335675000000004</v>
      </c>
      <c r="DI111" s="29">
        <f t="shared" ref="DI111:DI112" ca="1" si="435">DT103</f>
        <v>107.60771666666668</v>
      </c>
      <c r="DJ111" s="29">
        <f t="shared" ref="DJ111:DJ112" ca="1" si="436">DU103</f>
        <v>-120.43059166666669</v>
      </c>
      <c r="DK111" s="29">
        <f ca="1">MIN(DH111:DJ111)</f>
        <v>-120.43059166666669</v>
      </c>
      <c r="DL111" s="29">
        <f ca="1">MAX(DH111:DJ111)</f>
        <v>107.60771666666668</v>
      </c>
      <c r="DM111" s="33">
        <f ca="1">-DK111/0.9/(DJ89-DJ90)/$N$3*1000</f>
        <v>6.1064894363609641</v>
      </c>
      <c r="DN111" s="33">
        <f ca="1">DL111/0.9/(DJ89-DJ90)/$N$3*1000</f>
        <v>5.456299566431511</v>
      </c>
      <c r="DO111" s="17" t="s">
        <v>64</v>
      </c>
      <c r="DP111" s="21"/>
      <c r="DQ111" s="29"/>
      <c r="DR111" s="29"/>
      <c r="DS111" s="29"/>
      <c r="DT111" s="29"/>
      <c r="DU111" s="29"/>
      <c r="DV111" s="29"/>
    </row>
    <row r="112" spans="1:126">
      <c r="A112" s="22" t="s">
        <v>23</v>
      </c>
      <c r="C112" s="8" t="s">
        <v>10</v>
      </c>
      <c r="D112" s="29">
        <f ca="1">O104</f>
        <v>-29.512987500000001</v>
      </c>
      <c r="E112" s="29">
        <f t="shared" ca="1" si="423"/>
        <v>-143.51686453488369</v>
      </c>
      <c r="F112" s="29">
        <f t="shared" ca="1" si="424"/>
        <v>107.1643145348837</v>
      </c>
      <c r="G112" s="29">
        <f ca="1">MIN(D112:F112)</f>
        <v>-143.51686453488369</v>
      </c>
      <c r="H112" s="29">
        <f ca="1">MAX(D112:F112)</f>
        <v>107.1643145348837</v>
      </c>
      <c r="I112" s="33">
        <f ca="1">-G112/0.9/(F89-F90)/$N$3*1000</f>
        <v>7.2770896920245249</v>
      </c>
      <c r="J112" s="33">
        <f ca="1">H112/0.9/(F89-F90)/$N$3*1000</f>
        <v>5.4338166541056543</v>
      </c>
      <c r="K112" s="32" t="s">
        <v>65</v>
      </c>
      <c r="L112" s="21"/>
      <c r="M112" s="29"/>
      <c r="N112" s="29"/>
      <c r="O112" s="29"/>
      <c r="P112" s="29"/>
      <c r="Q112" s="29"/>
      <c r="R112" s="29"/>
      <c r="S112" s="35" t="s">
        <v>23</v>
      </c>
      <c r="U112" s="8" t="s">
        <v>10</v>
      </c>
      <c r="V112" s="29">
        <f ca="1">AG104</f>
        <v>-33.855787499999998</v>
      </c>
      <c r="W112" s="29">
        <f t="shared" ca="1" si="425"/>
        <v>-156.04211842105261</v>
      </c>
      <c r="X112" s="29">
        <f t="shared" ca="1" si="426"/>
        <v>114.00416842105263</v>
      </c>
      <c r="Y112" s="29">
        <f ca="1">MIN(V112:X112)</f>
        <v>-156.04211842105261</v>
      </c>
      <c r="Z112" s="29">
        <f ca="1">MAX(V112:X112)</f>
        <v>114.00416842105263</v>
      </c>
      <c r="AA112" s="33">
        <f ca="1">-Y112/0.9/(X89-X90)/$N$3*1000</f>
        <v>7.9121885442773578</v>
      </c>
      <c r="AB112" s="33">
        <f ca="1">Z112/0.9/(X89-X90)/$N$3*1000</f>
        <v>5.7806346421609573</v>
      </c>
      <c r="AC112" s="32" t="s">
        <v>65</v>
      </c>
      <c r="AD112" s="21"/>
      <c r="AE112" s="29"/>
      <c r="AF112" s="29"/>
      <c r="AG112" s="29"/>
      <c r="AH112" s="29"/>
      <c r="AI112" s="29"/>
      <c r="AJ112" s="29"/>
      <c r="AK112" s="35" t="s">
        <v>23</v>
      </c>
      <c r="AM112" s="8" t="s">
        <v>10</v>
      </c>
      <c r="AN112" s="29">
        <f ca="1">AY104</f>
        <v>-32.162000000000006</v>
      </c>
      <c r="AO112" s="29">
        <f t="shared" ca="1" si="427"/>
        <v>-80.193735937500009</v>
      </c>
      <c r="AP112" s="29">
        <f t="shared" ca="1" si="428"/>
        <v>39.368435937499996</v>
      </c>
      <c r="AQ112" s="29">
        <f ca="1">MIN(AN112:AP112)</f>
        <v>-80.193735937500009</v>
      </c>
      <c r="AR112" s="29">
        <f ca="1">MAX(AN112:AP112)</f>
        <v>39.368435937499996</v>
      </c>
      <c r="AS112" s="33">
        <f ca="1">-AQ112/0.9/(AP89-AP90)/$N$3*1000</f>
        <v>4.0662608610284394</v>
      </c>
      <c r="AT112" s="33">
        <f ca="1">AR112/0.9/(AP89-AP90)/$N$3*1000</f>
        <v>1.9961949439208548</v>
      </c>
      <c r="AU112" s="32" t="s">
        <v>65</v>
      </c>
      <c r="AV112" s="21"/>
      <c r="AW112" s="29"/>
      <c r="AX112" s="29"/>
      <c r="AY112" s="29"/>
      <c r="AZ112" s="29"/>
      <c r="BA112" s="29"/>
      <c r="BB112" s="29"/>
      <c r="BC112" s="35" t="s">
        <v>23</v>
      </c>
      <c r="BE112" s="8" t="s">
        <v>10</v>
      </c>
      <c r="BF112" s="29">
        <f ca="1">BQ104</f>
        <v>-16.095624999999998</v>
      </c>
      <c r="BG112" s="29">
        <f t="shared" ca="1" si="429"/>
        <v>-147.59062656250001</v>
      </c>
      <c r="BH112" s="29">
        <f t="shared" ca="1" si="430"/>
        <v>127.0952515625</v>
      </c>
      <c r="BI112" s="29">
        <f ca="1">MIN(BF112:BH112)</f>
        <v>-147.59062656250001</v>
      </c>
      <c r="BJ112" s="29">
        <f ca="1">MAX(BF112:BH112)</f>
        <v>127.0952515625</v>
      </c>
      <c r="BK112" s="33">
        <f ca="1">-BI112/0.9/(BH89-BH90)/$N$3*1000</f>
        <v>7.4836516995976616</v>
      </c>
      <c r="BL112" s="33">
        <f ca="1">BJ112/0.9/(BH89-BH90)/$N$3*1000</f>
        <v>6.4444241312555102</v>
      </c>
      <c r="BM112" s="32" t="s">
        <v>65</v>
      </c>
      <c r="BN112" s="21"/>
      <c r="BO112" s="29"/>
      <c r="BP112" s="29"/>
      <c r="BQ112" s="29"/>
      <c r="BR112" s="29"/>
      <c r="BS112" s="29"/>
      <c r="BT112" s="29"/>
      <c r="BU112" s="35" t="s">
        <v>23</v>
      </c>
      <c r="BW112" s="8" t="s">
        <v>10</v>
      </c>
      <c r="BX112" s="29">
        <f ca="1">CI104</f>
        <v>-39.351924999999994</v>
      </c>
      <c r="BY112" s="29">
        <f t="shared" ca="1" si="431"/>
        <v>-157.06470416666664</v>
      </c>
      <c r="BZ112" s="29">
        <f t="shared" ca="1" si="432"/>
        <v>108.23812916666665</v>
      </c>
      <c r="CA112" s="29">
        <f ca="1">MIN(BX112:BZ112)</f>
        <v>-157.06470416666664</v>
      </c>
      <c r="CB112" s="29">
        <f ca="1">MAX(BX112:BZ112)</f>
        <v>108.23812916666665</v>
      </c>
      <c r="CC112" s="33">
        <f ca="1">-CA112/0.9/(BZ89-BZ90)/$N$3*1000</f>
        <v>7.9640392324368001</v>
      </c>
      <c r="CD112" s="33">
        <f ca="1">CB112/0.9/(BZ89-BZ90)/$N$3*1000</f>
        <v>5.4882649268812447</v>
      </c>
      <c r="CE112" s="32" t="s">
        <v>65</v>
      </c>
      <c r="CF112" s="21"/>
      <c r="CG112" s="29"/>
      <c r="CH112" s="29"/>
      <c r="CI112" s="29"/>
      <c r="CJ112" s="29"/>
      <c r="CK112" s="29"/>
      <c r="CL112" s="29"/>
      <c r="CM112" s="35" t="s">
        <v>23</v>
      </c>
      <c r="CO112" s="8" t="s">
        <v>10</v>
      </c>
      <c r="CP112" s="29">
        <f ca="1">DA104</f>
        <v>-36.558774999999997</v>
      </c>
      <c r="CQ112" s="29">
        <f t="shared" ca="1" si="433"/>
        <v>-108.21929166666668</v>
      </c>
      <c r="CR112" s="29">
        <f t="shared" ca="1" si="434"/>
        <v>62.761616666666683</v>
      </c>
      <c r="CS112" s="29">
        <f ca="1">MIN(CP112:CR112)</f>
        <v>-108.21929166666668</v>
      </c>
      <c r="CT112" s="29">
        <f ca="1">MAX(CP112:CR112)</f>
        <v>62.761616666666683</v>
      </c>
      <c r="CU112" s="33">
        <f ca="1">-CS112/0.9/(CR89-CR90)/$N$3*1000</f>
        <v>5.4873097626396232</v>
      </c>
      <c r="CV112" s="33">
        <f ca="1">CT112/0.9/(CR89-CR90)/$N$3*1000</f>
        <v>3.182357106114051</v>
      </c>
      <c r="CW112" s="32" t="s">
        <v>65</v>
      </c>
      <c r="CX112" s="21"/>
      <c r="CY112" s="29"/>
      <c r="CZ112" s="29"/>
      <c r="DA112" s="29"/>
      <c r="DB112" s="29"/>
      <c r="DC112" s="29"/>
      <c r="DD112" s="29"/>
      <c r="DE112" s="35" t="s">
        <v>23</v>
      </c>
      <c r="DG112" s="8" t="s">
        <v>10</v>
      </c>
      <c r="DH112" s="29">
        <f ca="1">DS104</f>
        <v>-19.943575000000003</v>
      </c>
      <c r="DI112" s="29">
        <f t="shared" ca="1" si="435"/>
        <v>-97.889391666666683</v>
      </c>
      <c r="DJ112" s="29">
        <f t="shared" ca="1" si="436"/>
        <v>73.091516666666678</v>
      </c>
      <c r="DK112" s="29">
        <f ca="1">MIN(DH112:DJ112)</f>
        <v>-97.889391666666683</v>
      </c>
      <c r="DL112" s="29">
        <f ca="1">MAX(DH112:DJ112)</f>
        <v>73.091516666666678</v>
      </c>
      <c r="DM112" s="33">
        <f ca="1">-DK112/0.9/(DJ89-DJ90)/$N$3*1000</f>
        <v>4.963527355232217</v>
      </c>
      <c r="DN112" s="33">
        <f ca="1">DL112/0.9/(DJ89-DJ90)/$N$3*1000</f>
        <v>3.7061395135214577</v>
      </c>
      <c r="DO112" s="32" t="s">
        <v>65</v>
      </c>
      <c r="DP112" s="21"/>
      <c r="DQ112" s="29"/>
      <c r="DR112" s="29"/>
      <c r="DS112" s="29"/>
      <c r="DT112" s="29"/>
      <c r="DU112" s="29"/>
      <c r="DV112" s="29"/>
    </row>
    <row r="113" spans="1:126">
      <c r="A113" s="8">
        <f>B89</f>
        <v>3</v>
      </c>
      <c r="C113" s="8" t="s">
        <v>66</v>
      </c>
      <c r="D113" s="29">
        <f ca="1">O108</f>
        <v>39.980170332712675</v>
      </c>
      <c r="E113" s="29">
        <f t="shared" ref="E113" ca="1" si="437">P108</f>
        <v>110.20117732558138</v>
      </c>
      <c r="F113" s="29">
        <f t="shared" ref="F113" ca="1" si="438">Q108</f>
        <v>107.16415174418609</v>
      </c>
      <c r="G113" s="30"/>
      <c r="H113" s="29">
        <f ca="1">MAX(D113:F113)</f>
        <v>110.20117732558138</v>
      </c>
      <c r="I113" s="31"/>
      <c r="J113" s="33">
        <f ca="1">H113/0.9/(F89-F90)/$N$3*1000</f>
        <v>5.587802201253024</v>
      </c>
      <c r="K113" s="29"/>
      <c r="L113" s="21"/>
      <c r="M113" s="29"/>
      <c r="N113" s="29"/>
      <c r="O113" s="29"/>
      <c r="P113" s="29"/>
      <c r="Q113" s="29"/>
      <c r="R113" s="29"/>
      <c r="S113" s="39">
        <f>T89</f>
        <v>3</v>
      </c>
      <c r="U113" s="8" t="s">
        <v>66</v>
      </c>
      <c r="V113" s="29">
        <f ca="1">AG108</f>
        <v>29.423180495987395</v>
      </c>
      <c r="W113" s="29">
        <f t="shared" ref="W113" ca="1" si="439">AH108</f>
        <v>121.54311315789475</v>
      </c>
      <c r="X113" s="29">
        <f t="shared" ref="X113" ca="1" si="440">AI108</f>
        <v>114.00422368421047</v>
      </c>
      <c r="Y113" s="30"/>
      <c r="Z113" s="29">
        <f ca="1">MAX(V113:X113)</f>
        <v>121.54311315789475</v>
      </c>
      <c r="AA113" s="31"/>
      <c r="AB113" s="33">
        <f ca="1">Z113/0.9/(X89-X90)/$N$3*1000</f>
        <v>6.1629003585352278</v>
      </c>
      <c r="AC113" s="29"/>
      <c r="AD113" s="21"/>
      <c r="AE113" s="29"/>
      <c r="AF113" s="29"/>
      <c r="AG113" s="29"/>
      <c r="AH113" s="29"/>
      <c r="AI113" s="29"/>
      <c r="AJ113" s="29"/>
      <c r="AK113" s="39">
        <f>AL89</f>
        <v>3</v>
      </c>
      <c r="AM113" s="8" t="s">
        <v>66</v>
      </c>
      <c r="AN113" s="29">
        <f ca="1">AY108</f>
        <v>13.725760204081645</v>
      </c>
      <c r="AO113" s="29">
        <f t="shared" ref="AO113" ca="1" si="441">AZ108</f>
        <v>115.81397031250002</v>
      </c>
      <c r="AP113" s="29">
        <f t="shared" ref="AP113" ca="1" si="442">BA108</f>
        <v>54.075957812499993</v>
      </c>
      <c r="AQ113" s="30"/>
      <c r="AR113" s="29">
        <f ca="1">MAX(AN113:AP113)</f>
        <v>115.81397031250002</v>
      </c>
      <c r="AS113" s="31"/>
      <c r="AT113" s="33">
        <f ca="1">AR113/0.9/(AP89-AP90)/$N$3*1000</f>
        <v>5.8724014929177688</v>
      </c>
      <c r="AU113" s="29"/>
      <c r="AV113" s="21"/>
      <c r="AW113" s="29"/>
      <c r="AX113" s="29"/>
      <c r="AY113" s="29"/>
      <c r="AZ113" s="29"/>
      <c r="BA113" s="29"/>
      <c r="BB113" s="29"/>
      <c r="BC113" s="39">
        <f>BD89</f>
        <v>3</v>
      </c>
      <c r="BE113" s="8" t="s">
        <v>66</v>
      </c>
      <c r="BF113" s="29">
        <f ca="1">BQ108</f>
        <v>21.867406901332672</v>
      </c>
      <c r="BG113" s="29">
        <f t="shared" ref="BG113" ca="1" si="443">BR108</f>
        <v>50.379985937500003</v>
      </c>
      <c r="BH113" s="29">
        <f t="shared" ref="BH113" ca="1" si="444">BS108</f>
        <v>112.6489234375</v>
      </c>
      <c r="BI113" s="30"/>
      <c r="BJ113" s="29">
        <f ca="1">MAX(BF113:BH113)</f>
        <v>112.6489234375</v>
      </c>
      <c r="BK113" s="31"/>
      <c r="BL113" s="33">
        <f ca="1">BJ113/0.9/(BH89-BH90)/$N$3*1000</f>
        <v>5.7119163118661804</v>
      </c>
      <c r="BM113" s="29"/>
      <c r="BN113" s="21"/>
      <c r="BO113" s="29"/>
      <c r="BP113" s="29"/>
      <c r="BQ113" s="29"/>
      <c r="BR113" s="29"/>
      <c r="BS113" s="29"/>
      <c r="BT113" s="29"/>
      <c r="BU113" s="39">
        <f>BV89</f>
        <v>3</v>
      </c>
      <c r="BW113" s="8" t="s">
        <v>66</v>
      </c>
      <c r="BX113" s="29">
        <f ca="1">CI108</f>
        <v>40.52345788863154</v>
      </c>
      <c r="BY113" s="29">
        <f t="shared" ref="BY113" ca="1" si="445">CJ108</f>
        <v>108.69201249999999</v>
      </c>
      <c r="BZ113" s="29">
        <f t="shared" ref="BZ113" ca="1" si="446">CK108</f>
        <v>108.23834583333331</v>
      </c>
      <c r="CA113" s="30"/>
      <c r="CB113" s="29">
        <f ca="1">MAX(BX113:BZ113)</f>
        <v>108.69201249999999</v>
      </c>
      <c r="CC113" s="31"/>
      <c r="CD113" s="33">
        <f ca="1">CB113/0.9/(BZ89-BZ90)/$N$3*1000</f>
        <v>5.5112792934303343</v>
      </c>
      <c r="CE113" s="29"/>
      <c r="CF113" s="21"/>
      <c r="CG113" s="29"/>
      <c r="CH113" s="29"/>
      <c r="CI113" s="29"/>
      <c r="CJ113" s="29"/>
      <c r="CK113" s="29"/>
      <c r="CL113" s="29"/>
      <c r="CM113" s="39">
        <f>CN89</f>
        <v>3</v>
      </c>
      <c r="CO113" s="8" t="s">
        <v>66</v>
      </c>
      <c r="CP113" s="29">
        <f ca="1">DA108</f>
        <v>39.064349214090527</v>
      </c>
      <c r="CQ113" s="29">
        <f t="shared" ref="CQ113" ca="1" si="447">DB108</f>
        <v>107.6078138888889</v>
      </c>
      <c r="CR113" s="29">
        <f t="shared" ref="CR113" ca="1" si="448">DC108</f>
        <v>76.520858333333365</v>
      </c>
      <c r="CS113" s="30"/>
      <c r="CT113" s="29">
        <f ca="1">MAX(CP113:CR113)</f>
        <v>107.6078138888889</v>
      </c>
      <c r="CU113" s="31"/>
      <c r="CV113" s="33">
        <f ca="1">CT113/0.9/(CR89-CR90)/$N$3*1000</f>
        <v>5.4563044961297278</v>
      </c>
      <c r="CW113" s="29"/>
      <c r="CX113" s="21"/>
      <c r="CY113" s="29"/>
      <c r="CZ113" s="29"/>
      <c r="DA113" s="29"/>
      <c r="DB113" s="29"/>
      <c r="DC113" s="29"/>
      <c r="DD113" s="29"/>
      <c r="DE113" s="39">
        <f>DF89</f>
        <v>3</v>
      </c>
      <c r="DG113" s="8" t="s">
        <v>66</v>
      </c>
      <c r="DH113" s="29">
        <f ca="1">DS108</f>
        <v>39.064349214090527</v>
      </c>
      <c r="DI113" s="29">
        <f t="shared" ref="DI113" ca="1" si="449">DT108</f>
        <v>107.6078138888889</v>
      </c>
      <c r="DJ113" s="29">
        <f t="shared" ref="DJ113" ca="1" si="450">DU108</f>
        <v>73.091419444444455</v>
      </c>
      <c r="DK113" s="30"/>
      <c r="DL113" s="29">
        <f ca="1">MAX(DH113:DJ113)</f>
        <v>107.6078138888889</v>
      </c>
      <c r="DM113" s="31"/>
      <c r="DN113" s="33">
        <f ca="1">DL113/0.9/(DJ89-DJ90)/$N$3*1000</f>
        <v>5.4563044961297278</v>
      </c>
      <c r="DO113" s="29"/>
      <c r="DP113" s="21"/>
      <c r="DQ113" s="29"/>
      <c r="DR113" s="29"/>
      <c r="DS113" s="29"/>
      <c r="DT113" s="29"/>
      <c r="DU113" s="29"/>
      <c r="DV113" s="29"/>
    </row>
    <row r="114" spans="1:126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41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4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41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41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41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41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</row>
    <row r="115" spans="1:126">
      <c r="S115" s="37"/>
      <c r="AK115" s="37"/>
      <c r="BC115" s="37"/>
      <c r="BU115" s="37"/>
      <c r="CM115" s="37"/>
      <c r="DE115" s="37"/>
    </row>
    <row r="116" spans="1:126">
      <c r="A116" s="2" t="s">
        <v>44</v>
      </c>
      <c r="B116" s="19" t="str">
        <f ca="1">A$7</f>
        <v>21-22</v>
      </c>
      <c r="D116" s="2" t="s">
        <v>24</v>
      </c>
      <c r="E116" s="8" t="s">
        <v>56</v>
      </c>
      <c r="F116" s="9">
        <v>30</v>
      </c>
      <c r="G116" s="2" t="s">
        <v>25</v>
      </c>
      <c r="H116" s="2" t="s">
        <v>26</v>
      </c>
      <c r="N116" s="2" t="s">
        <v>54</v>
      </c>
      <c r="O116" s="8"/>
      <c r="P116" s="48">
        <f ca="1">ROUND(ABS(IF($C$2&lt;=$C$3,(F123-F124)/F125,(G123-G124)/G125)),2)</f>
        <v>4.3</v>
      </c>
      <c r="Q116" s="2" t="s">
        <v>25</v>
      </c>
      <c r="S116" s="38" t="s">
        <v>44</v>
      </c>
      <c r="T116" s="19" t="str">
        <f ca="1">S$7</f>
        <v>22-23</v>
      </c>
      <c r="V116" s="2" t="s">
        <v>24</v>
      </c>
      <c r="W116" s="8" t="s">
        <v>56</v>
      </c>
      <c r="X116" s="9">
        <v>30</v>
      </c>
      <c r="Y116" s="2" t="s">
        <v>25</v>
      </c>
      <c r="Z116" s="2" t="s">
        <v>26</v>
      </c>
      <c r="AF116" s="2" t="s">
        <v>54</v>
      </c>
      <c r="AG116" s="8"/>
      <c r="AH116" s="48">
        <f ca="1">ROUND(ABS(IF($C$2&lt;=$C$3,(X123-X124)/X125,(Y123-Y124)/Y125)),2)</f>
        <v>3.8</v>
      </c>
      <c r="AI116" s="2" t="s">
        <v>25</v>
      </c>
      <c r="AK116" s="38" t="s">
        <v>44</v>
      </c>
      <c r="AL116" s="19" t="str">
        <f ca="1">AK$7</f>
        <v>23-24</v>
      </c>
      <c r="AN116" s="2" t="s">
        <v>24</v>
      </c>
      <c r="AO116" s="8" t="s">
        <v>56</v>
      </c>
      <c r="AP116" s="9">
        <v>30</v>
      </c>
      <c r="AQ116" s="2" t="s">
        <v>25</v>
      </c>
      <c r="AR116" s="2" t="s">
        <v>26</v>
      </c>
      <c r="AX116" s="2" t="s">
        <v>54</v>
      </c>
      <c r="AY116" s="8"/>
      <c r="AZ116" s="48">
        <f ca="1">ROUND(ABS(IF($C$2&lt;=$C$3,(AP123-AP124)/AP125,(AQ123-AQ124)/AQ125)),2)</f>
        <v>3.2</v>
      </c>
      <c r="BA116" s="2" t="s">
        <v>25</v>
      </c>
      <c r="BC116" s="38" t="s">
        <v>44</v>
      </c>
      <c r="BD116" s="19" t="str">
        <f ca="1">BC$7</f>
        <v>24-25</v>
      </c>
      <c r="BF116" s="2" t="s">
        <v>24</v>
      </c>
      <c r="BG116" s="8" t="s">
        <v>56</v>
      </c>
      <c r="BH116" s="9">
        <v>30</v>
      </c>
      <c r="BI116" s="2" t="s">
        <v>25</v>
      </c>
      <c r="BJ116" s="2" t="s">
        <v>26</v>
      </c>
      <c r="BP116" s="2" t="s">
        <v>54</v>
      </c>
      <c r="BQ116" s="8"/>
      <c r="BR116" s="48">
        <f ca="1">ROUND(ABS(IF($C$2&lt;=$C$3,(BH123-BH124)/BH125,(BI123-BI124)/BI125)),2)</f>
        <v>3.2</v>
      </c>
      <c r="BS116" s="2" t="s">
        <v>25</v>
      </c>
      <c r="BU116" s="38" t="s">
        <v>44</v>
      </c>
      <c r="BV116" s="19" t="str">
        <f ca="1">BU$7</f>
        <v>25-26</v>
      </c>
      <c r="BX116" s="2" t="s">
        <v>24</v>
      </c>
      <c r="BY116" s="8" t="s">
        <v>56</v>
      </c>
      <c r="BZ116" s="9">
        <v>30</v>
      </c>
      <c r="CA116" s="2" t="s">
        <v>25</v>
      </c>
      <c r="CB116" s="2" t="s">
        <v>26</v>
      </c>
      <c r="CH116" s="2" t="s">
        <v>54</v>
      </c>
      <c r="CI116" s="8"/>
      <c r="CJ116" s="48">
        <f ca="1">ROUND(ABS(IF($C$2&lt;=$C$3,(BZ123-BZ124)/BZ125,(CA123-CA124)/CA125)),2)</f>
        <v>4.2</v>
      </c>
      <c r="CK116" s="2" t="s">
        <v>25</v>
      </c>
      <c r="CM116" s="38" t="s">
        <v>44</v>
      </c>
      <c r="CN116" s="19" t="str">
        <f ca="1">CM$7</f>
        <v>26-27</v>
      </c>
      <c r="CP116" s="2" t="s">
        <v>24</v>
      </c>
      <c r="CQ116" s="8" t="s">
        <v>56</v>
      </c>
      <c r="CR116" s="9">
        <v>30</v>
      </c>
      <c r="CS116" s="2" t="s">
        <v>25</v>
      </c>
      <c r="CT116" s="2" t="s">
        <v>26</v>
      </c>
      <c r="CZ116" s="2" t="s">
        <v>54</v>
      </c>
      <c r="DA116" s="8"/>
      <c r="DB116" s="48">
        <f ca="1">ROUND(ABS(IF($C$2&lt;=$C$3,(CR123-CR124)/CR125,(CS123-CS124)/CS125)),2)</f>
        <v>3.6</v>
      </c>
      <c r="DC116" s="2" t="s">
        <v>25</v>
      </c>
      <c r="DE116" s="38" t="s">
        <v>44</v>
      </c>
      <c r="DF116" s="19" t="str">
        <f ca="1">DE$7</f>
        <v>-</v>
      </c>
      <c r="DH116" s="2" t="s">
        <v>24</v>
      </c>
      <c r="DI116" s="8" t="s">
        <v>56</v>
      </c>
      <c r="DJ116" s="9">
        <v>30</v>
      </c>
      <c r="DK116" s="2" t="s">
        <v>25</v>
      </c>
      <c r="DL116" s="2" t="s">
        <v>26</v>
      </c>
      <c r="DR116" s="2" t="s">
        <v>54</v>
      </c>
      <c r="DS116" s="8"/>
      <c r="DT116" s="48">
        <f ca="1">ROUND(ABS(IF($C$2&lt;=$C$3,(DJ123-DJ124)/DJ125,(DK123-DK124)/DK125)),2)</f>
        <v>3.6</v>
      </c>
      <c r="DU116" s="2" t="s">
        <v>25</v>
      </c>
    </row>
    <row r="117" spans="1:126">
      <c r="A117" s="2" t="s">
        <v>68</v>
      </c>
      <c r="B117" s="19">
        <f>MAX(1,B89-1)</f>
        <v>2</v>
      </c>
      <c r="E117" s="8" t="s">
        <v>57</v>
      </c>
      <c r="F117" s="9">
        <v>60</v>
      </c>
      <c r="G117" s="2" t="s">
        <v>25</v>
      </c>
      <c r="H117" s="2" t="s">
        <v>27</v>
      </c>
      <c r="O117" s="8" t="s">
        <v>32</v>
      </c>
      <c r="P117" s="19">
        <f ca="1">ROUND(ABS((D125-D126)/P116),2)</f>
        <v>47.23</v>
      </c>
      <c r="Q117" s="17" t="s">
        <v>55</v>
      </c>
      <c r="S117" s="38" t="s">
        <v>68</v>
      </c>
      <c r="T117" s="19">
        <f>MAX(1,T89-1)</f>
        <v>2</v>
      </c>
      <c r="W117" s="8" t="s">
        <v>57</v>
      </c>
      <c r="X117" s="9">
        <v>60</v>
      </c>
      <c r="Y117" s="2" t="s">
        <v>25</v>
      </c>
      <c r="Z117" s="2" t="s">
        <v>27</v>
      </c>
      <c r="AG117" s="8" t="s">
        <v>32</v>
      </c>
      <c r="AH117" s="19">
        <f ca="1">ROUND(ABS((V125-V126)/AH116),2)</f>
        <v>47.23</v>
      </c>
      <c r="AI117" s="17" t="s">
        <v>55</v>
      </c>
      <c r="AK117" s="38" t="s">
        <v>68</v>
      </c>
      <c r="AL117" s="19">
        <f>MAX(1,AL89-1)</f>
        <v>2</v>
      </c>
      <c r="AO117" s="8" t="s">
        <v>57</v>
      </c>
      <c r="AP117" s="9">
        <v>60</v>
      </c>
      <c r="AQ117" s="2" t="s">
        <v>25</v>
      </c>
      <c r="AR117" s="2" t="s">
        <v>27</v>
      </c>
      <c r="AY117" s="8" t="s">
        <v>32</v>
      </c>
      <c r="AZ117" s="19">
        <f ca="1">ROUND(ABS((AN125-AN126)/AZ116),2)</f>
        <v>39.200000000000003</v>
      </c>
      <c r="BA117" s="17" t="s">
        <v>55</v>
      </c>
      <c r="BC117" s="38" t="s">
        <v>68</v>
      </c>
      <c r="BD117" s="19">
        <f>MAX(1,BD89-1)</f>
        <v>2</v>
      </c>
      <c r="BG117" s="8" t="s">
        <v>57</v>
      </c>
      <c r="BH117" s="9">
        <v>60</v>
      </c>
      <c r="BI117" s="2" t="s">
        <v>25</v>
      </c>
      <c r="BJ117" s="2" t="s">
        <v>27</v>
      </c>
      <c r="BQ117" s="8" t="s">
        <v>32</v>
      </c>
      <c r="BR117" s="19">
        <f ca="1">ROUND(ABS((BF125-BF126)/BR116),2)</f>
        <v>51.46</v>
      </c>
      <c r="BS117" s="17" t="s">
        <v>55</v>
      </c>
      <c r="BU117" s="38" t="s">
        <v>68</v>
      </c>
      <c r="BV117" s="19">
        <f>MAX(1,BV89-1)</f>
        <v>2</v>
      </c>
      <c r="BY117" s="8" t="s">
        <v>57</v>
      </c>
      <c r="BZ117" s="9">
        <v>60</v>
      </c>
      <c r="CA117" s="2" t="s">
        <v>25</v>
      </c>
      <c r="CB117" s="2" t="s">
        <v>27</v>
      </c>
      <c r="CI117" s="8" t="s">
        <v>32</v>
      </c>
      <c r="CJ117" s="19">
        <f ca="1">ROUND(ABS((BX125-BX126)/CJ116),2)</f>
        <v>51.46</v>
      </c>
      <c r="CK117" s="17" t="s">
        <v>55</v>
      </c>
      <c r="CM117" s="38" t="s">
        <v>68</v>
      </c>
      <c r="CN117" s="19">
        <f>MAX(1,CN89-1)</f>
        <v>2</v>
      </c>
      <c r="CQ117" s="8" t="s">
        <v>57</v>
      </c>
      <c r="CR117" s="9">
        <v>60</v>
      </c>
      <c r="CS117" s="2" t="s">
        <v>25</v>
      </c>
      <c r="CT117" s="2" t="s">
        <v>27</v>
      </c>
      <c r="DA117" s="8" t="s">
        <v>32</v>
      </c>
      <c r="DB117" s="19">
        <f ca="1">ROUND(ABS((CP125-CP126)/DB116),2)</f>
        <v>51.46</v>
      </c>
      <c r="DC117" s="17" t="s">
        <v>55</v>
      </c>
      <c r="DE117" s="38" t="s">
        <v>68</v>
      </c>
      <c r="DF117" s="19">
        <f>MAX(1,DF89-1)</f>
        <v>2</v>
      </c>
      <c r="DI117" s="8" t="s">
        <v>57</v>
      </c>
      <c r="DJ117" s="9">
        <v>60</v>
      </c>
      <c r="DK117" s="2" t="s">
        <v>25</v>
      </c>
      <c r="DL117" s="2" t="s">
        <v>27</v>
      </c>
      <c r="DS117" s="8" t="s">
        <v>32</v>
      </c>
      <c r="DT117" s="19">
        <f ca="1">ROUND(ABS((DH125-DH126)/DT116),2)</f>
        <v>51.46</v>
      </c>
      <c r="DU117" s="17" t="s">
        <v>55</v>
      </c>
    </row>
    <row r="118" spans="1:126">
      <c r="B118" s="25" t="str">
        <f>IF(B117=B89,"duplicato","")</f>
        <v/>
      </c>
      <c r="E118" s="8" t="s">
        <v>28</v>
      </c>
      <c r="F118" s="42">
        <f>$N$4</f>
        <v>4</v>
      </c>
      <c r="G118" s="2" t="s">
        <v>25</v>
      </c>
      <c r="H118" s="2" t="s">
        <v>29</v>
      </c>
      <c r="O118" s="8" t="s">
        <v>33</v>
      </c>
      <c r="P118" s="19">
        <f ca="1">ROUND(ABS((E125-E126)/P116),2)</f>
        <v>29.46</v>
      </c>
      <c r="Q118" s="17" t="s">
        <v>55</v>
      </c>
      <c r="S118" s="38"/>
      <c r="T118" s="25" t="str">
        <f>IF(T117=T89,"duplicato","")</f>
        <v/>
      </c>
      <c r="W118" s="8" t="s">
        <v>28</v>
      </c>
      <c r="X118" s="42">
        <f>$N$4</f>
        <v>4</v>
      </c>
      <c r="Y118" s="2" t="s">
        <v>25</v>
      </c>
      <c r="Z118" s="2" t="s">
        <v>29</v>
      </c>
      <c r="AG118" s="8" t="s">
        <v>33</v>
      </c>
      <c r="AH118" s="19">
        <f ca="1">ROUND(ABS((W125-W126)/AH116),2)</f>
        <v>29.46</v>
      </c>
      <c r="AI118" s="17" t="s">
        <v>55</v>
      </c>
      <c r="AK118" s="38"/>
      <c r="AL118" s="25" t="str">
        <f>IF(AL117=AL89,"duplicato","")</f>
        <v/>
      </c>
      <c r="AO118" s="8" t="s">
        <v>28</v>
      </c>
      <c r="AP118" s="42">
        <f>$N$4</f>
        <v>4</v>
      </c>
      <c r="AQ118" s="2" t="s">
        <v>25</v>
      </c>
      <c r="AR118" s="2" t="s">
        <v>29</v>
      </c>
      <c r="AY118" s="8" t="s">
        <v>33</v>
      </c>
      <c r="AZ118" s="19">
        <f ca="1">ROUND(ABS((AO125-AO126)/AZ116),2)</f>
        <v>25.28</v>
      </c>
      <c r="BA118" s="17" t="s">
        <v>55</v>
      </c>
      <c r="BC118" s="38"/>
      <c r="BD118" s="25" t="str">
        <f>IF(BD117=BD89,"duplicato","")</f>
        <v/>
      </c>
      <c r="BG118" s="8" t="s">
        <v>28</v>
      </c>
      <c r="BH118" s="42">
        <f>$N$4</f>
        <v>4</v>
      </c>
      <c r="BI118" s="2" t="s">
        <v>25</v>
      </c>
      <c r="BJ118" s="2" t="s">
        <v>29</v>
      </c>
      <c r="BQ118" s="8" t="s">
        <v>33</v>
      </c>
      <c r="BR118" s="19">
        <f ca="1">ROUND(ABS((BG125-BG126)/BR116),2)</f>
        <v>31.99</v>
      </c>
      <c r="BS118" s="17" t="s">
        <v>55</v>
      </c>
      <c r="BU118" s="38"/>
      <c r="BV118" s="25" t="str">
        <f>IF(BV117=BV89,"duplicato","")</f>
        <v/>
      </c>
      <c r="BY118" s="8" t="s">
        <v>28</v>
      </c>
      <c r="BZ118" s="42">
        <f>$N$4</f>
        <v>4</v>
      </c>
      <c r="CA118" s="2" t="s">
        <v>25</v>
      </c>
      <c r="CB118" s="2" t="s">
        <v>29</v>
      </c>
      <c r="CI118" s="8" t="s">
        <v>33</v>
      </c>
      <c r="CJ118" s="19">
        <f ca="1">ROUND(ABS((BY125-BY126)/CJ116),2)</f>
        <v>31.99</v>
      </c>
      <c r="CK118" s="17" t="s">
        <v>55</v>
      </c>
      <c r="CM118" s="38"/>
      <c r="CN118" s="25" t="str">
        <f>IF(CN117=CN89,"duplicato","")</f>
        <v/>
      </c>
      <c r="CQ118" s="8" t="s">
        <v>28</v>
      </c>
      <c r="CR118" s="42">
        <f>$N$4</f>
        <v>4</v>
      </c>
      <c r="CS118" s="2" t="s">
        <v>25</v>
      </c>
      <c r="CT118" s="2" t="s">
        <v>29</v>
      </c>
      <c r="DA118" s="8" t="s">
        <v>33</v>
      </c>
      <c r="DB118" s="19">
        <f ca="1">ROUND(ABS((CQ125-CQ126)/DB116),2)</f>
        <v>31.99</v>
      </c>
      <c r="DC118" s="17" t="s">
        <v>55</v>
      </c>
      <c r="DE118" s="38"/>
      <c r="DF118" s="25" t="str">
        <f>IF(DF117=DF89,"duplicato","")</f>
        <v/>
      </c>
      <c r="DI118" s="8" t="s">
        <v>28</v>
      </c>
      <c r="DJ118" s="42">
        <f>$N$4</f>
        <v>4</v>
      </c>
      <c r="DK118" s="2" t="s">
        <v>25</v>
      </c>
      <c r="DL118" s="2" t="s">
        <v>29</v>
      </c>
      <c r="DS118" s="8" t="s">
        <v>33</v>
      </c>
      <c r="DT118" s="19">
        <f ca="1">ROUND(ABS((DI125-DI126)/DT116),2)</f>
        <v>31.99</v>
      </c>
      <c r="DU118" s="17" t="s">
        <v>55</v>
      </c>
    </row>
    <row r="119" spans="1:126">
      <c r="E119" s="8" t="s">
        <v>47</v>
      </c>
      <c r="F119" s="9">
        <v>35</v>
      </c>
      <c r="G119" s="2" t="s">
        <v>25</v>
      </c>
      <c r="H119" s="2" t="s">
        <v>49</v>
      </c>
      <c r="S119" s="38"/>
      <c r="W119" s="8" t="s">
        <v>47</v>
      </c>
      <c r="X119" s="9">
        <v>35</v>
      </c>
      <c r="Y119" s="2" t="s">
        <v>25</v>
      </c>
      <c r="Z119" s="2" t="s">
        <v>49</v>
      </c>
      <c r="AK119" s="38"/>
      <c r="AO119" s="8" t="s">
        <v>47</v>
      </c>
      <c r="AP119" s="9">
        <v>35</v>
      </c>
      <c r="AQ119" s="2" t="s">
        <v>25</v>
      </c>
      <c r="AR119" s="2" t="s">
        <v>49</v>
      </c>
      <c r="BC119" s="38"/>
      <c r="BG119" s="8" t="s">
        <v>47</v>
      </c>
      <c r="BH119" s="9">
        <v>15</v>
      </c>
      <c r="BI119" s="2" t="s">
        <v>25</v>
      </c>
      <c r="BJ119" s="2" t="s">
        <v>49</v>
      </c>
      <c r="BU119" s="38"/>
      <c r="BY119" s="8" t="s">
        <v>47</v>
      </c>
      <c r="BZ119" s="9">
        <v>35</v>
      </c>
      <c r="CA119" s="2" t="s">
        <v>25</v>
      </c>
      <c r="CB119" s="2" t="s">
        <v>49</v>
      </c>
      <c r="CM119" s="38"/>
      <c r="CQ119" s="8" t="s">
        <v>47</v>
      </c>
      <c r="CR119" s="9">
        <v>35</v>
      </c>
      <c r="CS119" s="2" t="s">
        <v>25</v>
      </c>
      <c r="CT119" s="2" t="s">
        <v>49</v>
      </c>
      <c r="DE119" s="38"/>
      <c r="DI119" s="8" t="s">
        <v>47</v>
      </c>
      <c r="DJ119" s="9">
        <v>35</v>
      </c>
      <c r="DK119" s="2" t="s">
        <v>25</v>
      </c>
      <c r="DL119" s="2" t="s">
        <v>49</v>
      </c>
    </row>
    <row r="120" spans="1:126">
      <c r="E120" s="8" t="s">
        <v>48</v>
      </c>
      <c r="F120" s="9">
        <v>35</v>
      </c>
      <c r="G120" s="2" t="s">
        <v>25</v>
      </c>
      <c r="H120" s="2" t="s">
        <v>50</v>
      </c>
      <c r="S120" s="38"/>
      <c r="W120" s="8" t="s">
        <v>48</v>
      </c>
      <c r="X120" s="9">
        <v>35</v>
      </c>
      <c r="Y120" s="2" t="s">
        <v>25</v>
      </c>
      <c r="Z120" s="2" t="s">
        <v>50</v>
      </c>
      <c r="AK120" s="38"/>
      <c r="AO120" s="8" t="s">
        <v>48</v>
      </c>
      <c r="AP120" s="9">
        <v>15</v>
      </c>
      <c r="AQ120" s="2" t="s">
        <v>25</v>
      </c>
      <c r="AR120" s="2" t="s">
        <v>50</v>
      </c>
      <c r="BC120" s="38"/>
      <c r="BG120" s="8" t="s">
        <v>48</v>
      </c>
      <c r="BH120" s="9">
        <v>35</v>
      </c>
      <c r="BI120" s="2" t="s">
        <v>25</v>
      </c>
      <c r="BJ120" s="2" t="s">
        <v>50</v>
      </c>
      <c r="BU120" s="38"/>
      <c r="BY120" s="8" t="s">
        <v>48</v>
      </c>
      <c r="BZ120" s="9">
        <v>35</v>
      </c>
      <c r="CA120" s="2" t="s">
        <v>25</v>
      </c>
      <c r="CB120" s="2" t="s">
        <v>50</v>
      </c>
      <c r="CM120" s="38"/>
      <c r="CQ120" s="8" t="s">
        <v>48</v>
      </c>
      <c r="CR120" s="9">
        <v>15</v>
      </c>
      <c r="CS120" s="2" t="s">
        <v>25</v>
      </c>
      <c r="CT120" s="2" t="s">
        <v>50</v>
      </c>
      <c r="DE120" s="38"/>
      <c r="DI120" s="8" t="s">
        <v>48</v>
      </c>
      <c r="DJ120" s="9">
        <v>35</v>
      </c>
      <c r="DK120" s="2" t="s">
        <v>25</v>
      </c>
      <c r="DL120" s="2" t="s">
        <v>50</v>
      </c>
    </row>
    <row r="121" spans="1:126">
      <c r="S121" s="38"/>
      <c r="AK121" s="38"/>
      <c r="BC121" s="38"/>
      <c r="BU121" s="38"/>
      <c r="CM121" s="38"/>
      <c r="DE121" s="38"/>
    </row>
    <row r="122" spans="1:126">
      <c r="A122" s="2" t="s">
        <v>30</v>
      </c>
      <c r="D122" s="20" t="s">
        <v>32</v>
      </c>
      <c r="E122" s="20" t="s">
        <v>33</v>
      </c>
      <c r="F122" s="20" t="s">
        <v>34</v>
      </c>
      <c r="G122" s="20" t="s">
        <v>35</v>
      </c>
      <c r="H122" s="20" t="s">
        <v>36</v>
      </c>
      <c r="I122" s="20" t="s">
        <v>37</v>
      </c>
      <c r="J122" s="23" t="s">
        <v>39</v>
      </c>
      <c r="K122" s="23" t="s">
        <v>40</v>
      </c>
      <c r="L122" s="23" t="s">
        <v>41</v>
      </c>
      <c r="M122" s="23" t="s">
        <v>42</v>
      </c>
      <c r="N122" s="23" t="s">
        <v>53</v>
      </c>
      <c r="O122" s="20" t="s">
        <v>32</v>
      </c>
      <c r="P122" s="23" t="s">
        <v>51</v>
      </c>
      <c r="Q122" s="23" t="s">
        <v>52</v>
      </c>
      <c r="S122" s="38" t="s">
        <v>30</v>
      </c>
      <c r="V122" s="20" t="s">
        <v>32</v>
      </c>
      <c r="W122" s="20" t="s">
        <v>33</v>
      </c>
      <c r="X122" s="20" t="s">
        <v>34</v>
      </c>
      <c r="Y122" s="20" t="s">
        <v>35</v>
      </c>
      <c r="Z122" s="20" t="s">
        <v>36</v>
      </c>
      <c r="AA122" s="20" t="s">
        <v>37</v>
      </c>
      <c r="AB122" s="23" t="s">
        <v>39</v>
      </c>
      <c r="AC122" s="23" t="s">
        <v>40</v>
      </c>
      <c r="AD122" s="23" t="s">
        <v>41</v>
      </c>
      <c r="AE122" s="23" t="s">
        <v>42</v>
      </c>
      <c r="AF122" s="23" t="s">
        <v>53</v>
      </c>
      <c r="AG122" s="20" t="s">
        <v>32</v>
      </c>
      <c r="AH122" s="23" t="s">
        <v>51</v>
      </c>
      <c r="AI122" s="23" t="s">
        <v>52</v>
      </c>
      <c r="AK122" s="38" t="s">
        <v>30</v>
      </c>
      <c r="AN122" s="20" t="s">
        <v>32</v>
      </c>
      <c r="AO122" s="20" t="s">
        <v>33</v>
      </c>
      <c r="AP122" s="20" t="s">
        <v>34</v>
      </c>
      <c r="AQ122" s="20" t="s">
        <v>35</v>
      </c>
      <c r="AR122" s="20" t="s">
        <v>36</v>
      </c>
      <c r="AS122" s="20" t="s">
        <v>37</v>
      </c>
      <c r="AT122" s="23" t="s">
        <v>39</v>
      </c>
      <c r="AU122" s="23" t="s">
        <v>40</v>
      </c>
      <c r="AV122" s="23" t="s">
        <v>41</v>
      </c>
      <c r="AW122" s="23" t="s">
        <v>42</v>
      </c>
      <c r="AX122" s="23" t="s">
        <v>53</v>
      </c>
      <c r="AY122" s="20" t="s">
        <v>32</v>
      </c>
      <c r="AZ122" s="23" t="s">
        <v>51</v>
      </c>
      <c r="BA122" s="23" t="s">
        <v>52</v>
      </c>
      <c r="BC122" s="38" t="s">
        <v>30</v>
      </c>
      <c r="BF122" s="20" t="s">
        <v>32</v>
      </c>
      <c r="BG122" s="20" t="s">
        <v>33</v>
      </c>
      <c r="BH122" s="20" t="s">
        <v>34</v>
      </c>
      <c r="BI122" s="20" t="s">
        <v>35</v>
      </c>
      <c r="BJ122" s="20" t="s">
        <v>36</v>
      </c>
      <c r="BK122" s="20" t="s">
        <v>37</v>
      </c>
      <c r="BL122" s="23" t="s">
        <v>39</v>
      </c>
      <c r="BM122" s="23" t="s">
        <v>40</v>
      </c>
      <c r="BN122" s="23" t="s">
        <v>41</v>
      </c>
      <c r="BO122" s="23" t="s">
        <v>42</v>
      </c>
      <c r="BP122" s="23" t="s">
        <v>53</v>
      </c>
      <c r="BQ122" s="20" t="s">
        <v>32</v>
      </c>
      <c r="BR122" s="23" t="s">
        <v>51</v>
      </c>
      <c r="BS122" s="23" t="s">
        <v>52</v>
      </c>
      <c r="BU122" s="38" t="s">
        <v>30</v>
      </c>
      <c r="BX122" s="20" t="s">
        <v>32</v>
      </c>
      <c r="BY122" s="20" t="s">
        <v>33</v>
      </c>
      <c r="BZ122" s="20" t="s">
        <v>34</v>
      </c>
      <c r="CA122" s="20" t="s">
        <v>35</v>
      </c>
      <c r="CB122" s="20" t="s">
        <v>36</v>
      </c>
      <c r="CC122" s="20" t="s">
        <v>37</v>
      </c>
      <c r="CD122" s="23" t="s">
        <v>39</v>
      </c>
      <c r="CE122" s="23" t="s">
        <v>40</v>
      </c>
      <c r="CF122" s="23" t="s">
        <v>41</v>
      </c>
      <c r="CG122" s="23" t="s">
        <v>42</v>
      </c>
      <c r="CH122" s="23" t="s">
        <v>53</v>
      </c>
      <c r="CI122" s="20" t="s">
        <v>32</v>
      </c>
      <c r="CJ122" s="23" t="s">
        <v>51</v>
      </c>
      <c r="CK122" s="23" t="s">
        <v>52</v>
      </c>
      <c r="CM122" s="38" t="s">
        <v>30</v>
      </c>
      <c r="CP122" s="20" t="s">
        <v>32</v>
      </c>
      <c r="CQ122" s="20" t="s">
        <v>33</v>
      </c>
      <c r="CR122" s="20" t="s">
        <v>34</v>
      </c>
      <c r="CS122" s="20" t="s">
        <v>35</v>
      </c>
      <c r="CT122" s="20" t="s">
        <v>36</v>
      </c>
      <c r="CU122" s="20" t="s">
        <v>37</v>
      </c>
      <c r="CV122" s="23" t="s">
        <v>39</v>
      </c>
      <c r="CW122" s="23" t="s">
        <v>40</v>
      </c>
      <c r="CX122" s="23" t="s">
        <v>41</v>
      </c>
      <c r="CY122" s="23" t="s">
        <v>42</v>
      </c>
      <c r="CZ122" s="23" t="s">
        <v>53</v>
      </c>
      <c r="DA122" s="20" t="s">
        <v>32</v>
      </c>
      <c r="DB122" s="23" t="s">
        <v>51</v>
      </c>
      <c r="DC122" s="23" t="s">
        <v>52</v>
      </c>
      <c r="DE122" s="38" t="s">
        <v>30</v>
      </c>
      <c r="DH122" s="20" t="s">
        <v>32</v>
      </c>
      <c r="DI122" s="20" t="s">
        <v>33</v>
      </c>
      <c r="DJ122" s="20" t="s">
        <v>34</v>
      </c>
      <c r="DK122" s="20" t="s">
        <v>35</v>
      </c>
      <c r="DL122" s="20" t="s">
        <v>36</v>
      </c>
      <c r="DM122" s="20" t="s">
        <v>37</v>
      </c>
      <c r="DN122" s="23" t="s">
        <v>39</v>
      </c>
      <c r="DO122" s="23" t="s">
        <v>40</v>
      </c>
      <c r="DP122" s="23" t="s">
        <v>41</v>
      </c>
      <c r="DQ122" s="23" t="s">
        <v>42</v>
      </c>
      <c r="DR122" s="23" t="s">
        <v>53</v>
      </c>
      <c r="DS122" s="20" t="s">
        <v>32</v>
      </c>
      <c r="DT122" s="23" t="s">
        <v>51</v>
      </c>
      <c r="DU122" s="23" t="s">
        <v>52</v>
      </c>
    </row>
    <row r="123" spans="1:126">
      <c r="A123" s="8" t="s">
        <v>31</v>
      </c>
      <c r="B123" s="8">
        <f>($H$2-B117)*4+1</f>
        <v>13</v>
      </c>
      <c r="C123" s="8" t="s">
        <v>11</v>
      </c>
      <c r="D123" s="6">
        <f ca="1">INDEX(E$7:E$30,B123,1)</f>
        <v>-72.284999999999997</v>
      </c>
      <c r="E123" s="6">
        <f ca="1">INDEX(F$7:F$30,B123,1)</f>
        <v>-45.421999999999997</v>
      </c>
      <c r="F123" s="6">
        <f ca="1">INDEX(G$7:G$30,B123,1)</f>
        <v>165.18299999999999</v>
      </c>
      <c r="G123" s="6">
        <f ca="1">INDEX(H$7:H$30,B123,1)</f>
        <v>87.698999999999998</v>
      </c>
      <c r="H123" s="6">
        <f ca="1">INDEX(I$7:I$30,B123,1)</f>
        <v>10.279</v>
      </c>
      <c r="I123" s="6">
        <f ca="1">INDEX(J$7:J$30,B123,1)</f>
        <v>15.122</v>
      </c>
      <c r="J123" s="24">
        <f ca="1">(ABS(F123)+ABS(H123))*SIGN(F123)</f>
        <v>175.46199999999999</v>
      </c>
      <c r="K123" s="24">
        <f ca="1">(ABS(G123)+ABS(I123))*SIGN(G123)</f>
        <v>102.821</v>
      </c>
      <c r="L123" s="24">
        <f ca="1">(ABS(J123)+0.3*ABS(K123))*SIGN(J123)</f>
        <v>206.30829999999997</v>
      </c>
      <c r="M123" s="24">
        <f t="shared" ref="M123:M126" ca="1" si="451">(ABS(K123)+0.3*ABS(J123))*SIGN(K123)</f>
        <v>155.45959999999999</v>
      </c>
      <c r="N123" s="24">
        <f ca="1">IF($C$2&lt;=$C$3,L123,M123)</f>
        <v>206.30829999999997</v>
      </c>
      <c r="O123" s="48">
        <f ca="1">D123</f>
        <v>-72.284999999999997</v>
      </c>
      <c r="P123" s="48">
        <f ca="1">E123+N123</f>
        <v>160.88629999999998</v>
      </c>
      <c r="Q123" s="48">
        <f ca="1">E123-N123</f>
        <v>-251.73029999999997</v>
      </c>
      <c r="S123" s="39" t="s">
        <v>31</v>
      </c>
      <c r="T123" s="8">
        <f>($H$2-T117)*4+1</f>
        <v>13</v>
      </c>
      <c r="U123" s="8" t="s">
        <v>11</v>
      </c>
      <c r="V123" s="6">
        <f ca="1">INDEX(W$7:W$30,T123,1)</f>
        <v>-51.662999999999997</v>
      </c>
      <c r="W123" s="6">
        <f ca="1">INDEX(X$7:X$30,T123,1)</f>
        <v>-32.222999999999999</v>
      </c>
      <c r="X123" s="6">
        <f ca="1">INDEX(Y$7:Y$30,T123,1)</f>
        <v>166.59299999999999</v>
      </c>
      <c r="Y123" s="6">
        <f ca="1">INDEX(Z$7:Z$30,T123,1)</f>
        <v>88.254000000000005</v>
      </c>
      <c r="Z123" s="6">
        <f ca="1">INDEX(AA$7:AA$30,T123,1)</f>
        <v>10.366</v>
      </c>
      <c r="AA123" s="6">
        <f ca="1">INDEX(AB$7:AB$30,T123,1)</f>
        <v>15.25</v>
      </c>
      <c r="AB123" s="24">
        <f ca="1">(ABS(X123)+ABS(Z123))*SIGN(X123)</f>
        <v>176.959</v>
      </c>
      <c r="AC123" s="24">
        <f ca="1">(ABS(Y123)+ABS(AA123))*SIGN(Y123)</f>
        <v>103.504</v>
      </c>
      <c r="AD123" s="24">
        <f ca="1">(ABS(AB123)+0.3*ABS(AC123))*SIGN(AB123)</f>
        <v>208.0102</v>
      </c>
      <c r="AE123" s="24">
        <f t="shared" ref="AE123:AE126" ca="1" si="452">(ABS(AC123)+0.3*ABS(AB123))*SIGN(AC123)</f>
        <v>156.5917</v>
      </c>
      <c r="AF123" s="24">
        <f ca="1">IF($C$2&lt;=$C$3,AD123,AE123)</f>
        <v>208.0102</v>
      </c>
      <c r="AG123" s="48">
        <f ca="1">V123</f>
        <v>-51.662999999999997</v>
      </c>
      <c r="AH123" s="48">
        <f ca="1">W123+AF123</f>
        <v>175.78719999999998</v>
      </c>
      <c r="AI123" s="48">
        <f ca="1">W123-AF123</f>
        <v>-240.23320000000001</v>
      </c>
      <c r="AK123" s="39" t="s">
        <v>31</v>
      </c>
      <c r="AL123" s="8">
        <f>($H$2-AL117)*4+1</f>
        <v>13</v>
      </c>
      <c r="AM123" s="8" t="s">
        <v>11</v>
      </c>
      <c r="AN123" s="6">
        <f ca="1">INDEX(AO$7:AO$30,AL123,1)</f>
        <v>-33.052</v>
      </c>
      <c r="AO123" s="6">
        <f ca="1">INDEX(AP$7:AP$30,AL123,1)</f>
        <v>-21.091000000000001</v>
      </c>
      <c r="AP123" s="6">
        <f ca="1">INDEX(AQ$7:AQ$30,AL123,1)</f>
        <v>147.08099999999999</v>
      </c>
      <c r="AQ123" s="6">
        <f ca="1">INDEX(AR$7:AR$30,AL123,1)</f>
        <v>77.861999999999995</v>
      </c>
      <c r="AR123" s="6">
        <f ca="1">INDEX(AS$7:AS$30,AL123,1)</f>
        <v>9.1609999999999996</v>
      </c>
      <c r="AS123" s="6">
        <f ca="1">INDEX(AT$7:AT$30,AL123,1)</f>
        <v>13.478</v>
      </c>
      <c r="AT123" s="24">
        <f ca="1">(ABS(AP123)+ABS(AR123))*SIGN(AP123)</f>
        <v>156.24199999999999</v>
      </c>
      <c r="AU123" s="24">
        <f ca="1">(ABS(AQ123)+ABS(AS123))*SIGN(AQ123)</f>
        <v>91.339999999999989</v>
      </c>
      <c r="AV123" s="24">
        <f ca="1">(ABS(AT123)+0.3*ABS(AU123))*SIGN(AT123)</f>
        <v>183.64399999999998</v>
      </c>
      <c r="AW123" s="24">
        <f t="shared" ref="AW123:AW126" ca="1" si="453">(ABS(AU123)+0.3*ABS(AT123))*SIGN(AU123)</f>
        <v>138.21259999999998</v>
      </c>
      <c r="AX123" s="24">
        <f ca="1">IF($C$2&lt;=$C$3,AV123,AW123)</f>
        <v>183.64399999999998</v>
      </c>
      <c r="AY123" s="48">
        <f ca="1">AN123</f>
        <v>-33.052</v>
      </c>
      <c r="AZ123" s="48">
        <f ca="1">AO123+AX123</f>
        <v>162.55299999999997</v>
      </c>
      <c r="BA123" s="48">
        <f ca="1">AO123-AX123</f>
        <v>-204.73499999999999</v>
      </c>
      <c r="BC123" s="39" t="s">
        <v>31</v>
      </c>
      <c r="BD123" s="8">
        <f>($H$2-BD117)*4+1</f>
        <v>13</v>
      </c>
      <c r="BE123" s="8" t="s">
        <v>11</v>
      </c>
      <c r="BF123" s="6">
        <f ca="1">INDEX(BG$7:BG$30,BD123,1)</f>
        <v>-43.734999999999999</v>
      </c>
      <c r="BG123" s="6">
        <f ca="1">INDEX(BH$7:BH$30,BD123,1)</f>
        <v>-27.34</v>
      </c>
      <c r="BH123" s="6">
        <f ca="1">INDEX(BI$7:BI$30,BD123,1)</f>
        <v>82.671000000000006</v>
      </c>
      <c r="BI123" s="6">
        <f ca="1">INDEX(BJ$7:BJ$30,BD123,1)</f>
        <v>43.628</v>
      </c>
      <c r="BJ123" s="6">
        <f ca="1">INDEX(BK$7:BK$30,BD123,1)</f>
        <v>5.1420000000000003</v>
      </c>
      <c r="BK123" s="6">
        <f ca="1">INDEX(BL$7:BL$30,BD123,1)</f>
        <v>7.5650000000000004</v>
      </c>
      <c r="BL123" s="24">
        <f ca="1">(ABS(BH123)+ABS(BJ123))*SIGN(BH123)</f>
        <v>87.813000000000002</v>
      </c>
      <c r="BM123" s="24">
        <f ca="1">(ABS(BI123)+ABS(BK123))*SIGN(BI123)</f>
        <v>51.192999999999998</v>
      </c>
      <c r="BN123" s="24">
        <f ca="1">(ABS(BL123)+0.3*ABS(BM123))*SIGN(BL123)</f>
        <v>103.1709</v>
      </c>
      <c r="BO123" s="24">
        <f t="shared" ref="BO123:BO126" ca="1" si="454">(ABS(BM123)+0.3*ABS(BL123))*SIGN(BM123)</f>
        <v>77.536900000000003</v>
      </c>
      <c r="BP123" s="24">
        <f ca="1">IF($C$2&lt;=$C$3,BN123,BO123)</f>
        <v>103.1709</v>
      </c>
      <c r="BQ123" s="48">
        <f ca="1">BF123</f>
        <v>-43.734999999999999</v>
      </c>
      <c r="BR123" s="48">
        <f ca="1">BG123+BP123</f>
        <v>75.8309</v>
      </c>
      <c r="BS123" s="48">
        <f ca="1">BG123-BP123</f>
        <v>-130.51089999999999</v>
      </c>
      <c r="BU123" s="39" t="s">
        <v>31</v>
      </c>
      <c r="BV123" s="8">
        <f>($H$2-BV117)*4+1</f>
        <v>13</v>
      </c>
      <c r="BW123" s="8" t="s">
        <v>11</v>
      </c>
      <c r="BX123" s="6">
        <f ca="1">INDEX(BY$7:BY$30,BV123,1)</f>
        <v>-71.319999999999993</v>
      </c>
      <c r="BY123" s="6">
        <f ca="1">INDEX(BZ$7:BZ$30,BV123,1)</f>
        <v>-44.396000000000001</v>
      </c>
      <c r="BZ123" s="6">
        <f ca="1">INDEX(CA$7:CA$30,BV123,1)</f>
        <v>157.61799999999999</v>
      </c>
      <c r="CA123" s="6">
        <f ca="1">INDEX(CB$7:CB$30,BV123,1)</f>
        <v>83.56</v>
      </c>
      <c r="CB123" s="6">
        <f ca="1">INDEX(CC$7:CC$30,BV123,1)</f>
        <v>9.8140000000000001</v>
      </c>
      <c r="CC123" s="6">
        <f ca="1">INDEX(CD$7:CD$30,BV123,1)</f>
        <v>14.438000000000001</v>
      </c>
      <c r="CD123" s="24">
        <f ca="1">(ABS(BZ123)+ABS(CB123))*SIGN(BZ123)</f>
        <v>167.43199999999999</v>
      </c>
      <c r="CE123" s="24">
        <f ca="1">(ABS(CA123)+ABS(CC123))*SIGN(CA123)</f>
        <v>97.998000000000005</v>
      </c>
      <c r="CF123" s="24">
        <f ca="1">(ABS(CD123)+0.3*ABS(CE123))*SIGN(CD123)</f>
        <v>196.83139999999997</v>
      </c>
      <c r="CG123" s="24">
        <f t="shared" ref="CG123:CG126" ca="1" si="455">(ABS(CE123)+0.3*ABS(CD123))*SIGN(CE123)</f>
        <v>148.2276</v>
      </c>
      <c r="CH123" s="24">
        <f ca="1">IF($C$2&lt;=$C$3,CF123,CG123)</f>
        <v>196.83139999999997</v>
      </c>
      <c r="CI123" s="48">
        <f ca="1">BX123</f>
        <v>-71.319999999999993</v>
      </c>
      <c r="CJ123" s="48">
        <f ca="1">BY123+CH123</f>
        <v>152.43539999999996</v>
      </c>
      <c r="CK123" s="48">
        <f ca="1">BY123-CH123</f>
        <v>-241.22739999999999</v>
      </c>
      <c r="CM123" s="39" t="s">
        <v>31</v>
      </c>
      <c r="CN123" s="8">
        <f>($H$2-CN117)*4+1</f>
        <v>13</v>
      </c>
      <c r="CO123" s="8" t="s">
        <v>11</v>
      </c>
      <c r="CP123" s="6">
        <f ca="1">INDEX(CQ$7:CQ$30,CN123,1)</f>
        <v>-45.628</v>
      </c>
      <c r="CQ123" s="6">
        <f ca="1">INDEX(CR$7:CR$30,CN123,1)</f>
        <v>-28.297000000000001</v>
      </c>
      <c r="CR123" s="6">
        <f ca="1">INDEX(CS$7:CS$30,CN123,1)</f>
        <v>142.35900000000001</v>
      </c>
      <c r="CS123" s="6">
        <f ca="1">INDEX(CT$7:CT$30,CN123,1)</f>
        <v>75.382000000000005</v>
      </c>
      <c r="CT123" s="6">
        <f ca="1">INDEX(CU$7:CU$30,CN123,1)</f>
        <v>8.8469999999999995</v>
      </c>
      <c r="CU123" s="6">
        <f ca="1">INDEX(CV$7:CV$30,CN123,1)</f>
        <v>13.016</v>
      </c>
      <c r="CV123" s="24">
        <f ca="1">(ABS(CR123)+ABS(CT123))*SIGN(CR123)</f>
        <v>151.20600000000002</v>
      </c>
      <c r="CW123" s="24">
        <f ca="1">(ABS(CS123)+ABS(CU123))*SIGN(CS123)</f>
        <v>88.39800000000001</v>
      </c>
      <c r="CX123" s="24">
        <f ca="1">(ABS(CV123)+0.3*ABS(CW123))*SIGN(CV123)</f>
        <v>177.72540000000001</v>
      </c>
      <c r="CY123" s="24">
        <f t="shared" ref="CY123:CY126" ca="1" si="456">(ABS(CW123)+0.3*ABS(CV123))*SIGN(CW123)</f>
        <v>133.75980000000001</v>
      </c>
      <c r="CZ123" s="24">
        <f ca="1">IF($C$2&lt;=$C$3,CX123,CY123)</f>
        <v>177.72540000000001</v>
      </c>
      <c r="DA123" s="48">
        <f ca="1">CP123</f>
        <v>-45.628</v>
      </c>
      <c r="DB123" s="48">
        <f ca="1">CQ123+CZ123</f>
        <v>149.42840000000001</v>
      </c>
      <c r="DC123" s="48">
        <f ca="1">CQ123-CZ123</f>
        <v>-206.0224</v>
      </c>
      <c r="DE123" s="39" t="s">
        <v>31</v>
      </c>
      <c r="DF123" s="8">
        <f>($H$2-DF117)*4+1</f>
        <v>13</v>
      </c>
      <c r="DG123" s="8" t="s">
        <v>11</v>
      </c>
      <c r="DH123" s="6">
        <f ca="1">INDEX(DI$7:DI$30,DF123,1)</f>
        <v>-45.628</v>
      </c>
      <c r="DI123" s="6">
        <f ca="1">INDEX(DJ$7:DJ$30,DF123,1)</f>
        <v>-28.297000000000001</v>
      </c>
      <c r="DJ123" s="6">
        <f ca="1">INDEX(DK$7:DK$30,DF123,1)</f>
        <v>142.35900000000001</v>
      </c>
      <c r="DK123" s="6">
        <f ca="1">INDEX(DL$7:DL$30,DF123,1)</f>
        <v>75.382000000000005</v>
      </c>
      <c r="DL123" s="6">
        <f ca="1">INDEX(DM$7:DM$30,DF123,1)</f>
        <v>8.8469999999999995</v>
      </c>
      <c r="DM123" s="6">
        <f ca="1">INDEX(DN$7:DN$30,DF123,1)</f>
        <v>13.016</v>
      </c>
      <c r="DN123" s="24">
        <f ca="1">(ABS(DJ123)+ABS(DL123))*SIGN(DJ123)</f>
        <v>151.20600000000002</v>
      </c>
      <c r="DO123" s="24">
        <f ca="1">(ABS(DK123)+ABS(DM123))*SIGN(DK123)</f>
        <v>88.39800000000001</v>
      </c>
      <c r="DP123" s="24">
        <f ca="1">(ABS(DN123)+0.3*ABS(DO123))*SIGN(DN123)</f>
        <v>177.72540000000001</v>
      </c>
      <c r="DQ123" s="24">
        <f t="shared" ref="DQ123:DQ126" ca="1" si="457">(ABS(DO123)+0.3*ABS(DN123))*SIGN(DO123)</f>
        <v>133.75980000000001</v>
      </c>
      <c r="DR123" s="24">
        <f ca="1">IF($C$2&lt;=$C$3,DP123,DQ123)</f>
        <v>177.72540000000001</v>
      </c>
      <c r="DS123" s="48">
        <f ca="1">DH123</f>
        <v>-45.628</v>
      </c>
      <c r="DT123" s="48">
        <f ca="1">DI123+DR123</f>
        <v>149.42840000000001</v>
      </c>
      <c r="DU123" s="48">
        <f ca="1">DI123-DR123</f>
        <v>-206.0224</v>
      </c>
    </row>
    <row r="124" spans="1:126">
      <c r="B124" s="8">
        <f>B123+1</f>
        <v>14</v>
      </c>
      <c r="C124" s="8" t="s">
        <v>10</v>
      </c>
      <c r="D124" s="6">
        <f ca="1">INDEX(E$7:E$30,B124,1)</f>
        <v>-65.498000000000005</v>
      </c>
      <c r="E124" s="6">
        <f ca="1">INDEX(F$7:F$30,B124,1)</f>
        <v>-40.600999999999999</v>
      </c>
      <c r="F124" s="6">
        <f ca="1">INDEX(G$7:G$30,B124,1)</f>
        <v>-153.65899999999999</v>
      </c>
      <c r="G124" s="6">
        <f ca="1">INDEX(H$7:H$30,B124,1)</f>
        <v>-81.486000000000004</v>
      </c>
      <c r="H124" s="6">
        <f ca="1">INDEX(I$7:I$30,B124,1)</f>
        <v>-9.5570000000000004</v>
      </c>
      <c r="I124" s="6">
        <f ca="1">INDEX(J$7:J$30,B124,1)</f>
        <v>-14.061</v>
      </c>
      <c r="J124" s="24">
        <f t="shared" ref="J124:J126" ca="1" si="458">(ABS(F124)+ABS(H124))*SIGN(F124)</f>
        <v>-163.21599999999998</v>
      </c>
      <c r="K124" s="24">
        <f t="shared" ref="K124:K126" ca="1" si="459">(ABS(G124)+ABS(I124))*SIGN(G124)</f>
        <v>-95.546999999999997</v>
      </c>
      <c r="L124" s="24">
        <f t="shared" ref="L124:L126" ca="1" si="460">(ABS(J124)+0.3*ABS(K124))*SIGN(J124)</f>
        <v>-191.88009999999997</v>
      </c>
      <c r="M124" s="24">
        <f t="shared" ca="1" si="451"/>
        <v>-144.51179999999999</v>
      </c>
      <c r="N124" s="24">
        <f ca="1">IF($C$2&lt;=$C$3,L124,M124)</f>
        <v>-191.88009999999997</v>
      </c>
      <c r="O124" s="48">
        <f t="shared" ref="O124:O126" ca="1" si="461">D124</f>
        <v>-65.498000000000005</v>
      </c>
      <c r="P124" s="48">
        <f t="shared" ref="P124:P126" ca="1" si="462">E124+N124</f>
        <v>-232.48109999999997</v>
      </c>
      <c r="Q124" s="48">
        <f t="shared" ref="Q124:Q126" ca="1" si="463">E124-N124</f>
        <v>151.27909999999997</v>
      </c>
      <c r="S124" s="38"/>
      <c r="T124" s="8">
        <f>T123+1</f>
        <v>14</v>
      </c>
      <c r="U124" s="8" t="s">
        <v>10</v>
      </c>
      <c r="V124" s="6">
        <f ca="1">INDEX(W$7:W$30,T124,1)</f>
        <v>-60.249000000000002</v>
      </c>
      <c r="W124" s="6">
        <f ca="1">INDEX(X$7:X$30,T124,1)</f>
        <v>-37.622</v>
      </c>
      <c r="X124" s="6">
        <f ca="1">INDEX(Y$7:Y$30,T124,1)</f>
        <v>-166.874</v>
      </c>
      <c r="Y124" s="6">
        <f ca="1">INDEX(Z$7:Z$30,T124,1)</f>
        <v>-88.438999999999993</v>
      </c>
      <c r="Z124" s="6">
        <f ca="1">INDEX(AA$7:AA$30,T124,1)</f>
        <v>-10.382999999999999</v>
      </c>
      <c r="AA124" s="6">
        <f ca="1">INDEX(AB$7:AB$30,T124,1)</f>
        <v>-15.276</v>
      </c>
      <c r="AB124" s="24">
        <f t="shared" ref="AB124:AB126" ca="1" si="464">(ABS(X124)+ABS(Z124))*SIGN(X124)</f>
        <v>-177.25700000000001</v>
      </c>
      <c r="AC124" s="24">
        <f t="shared" ref="AC124:AC126" ca="1" si="465">(ABS(Y124)+ABS(AA124))*SIGN(Y124)</f>
        <v>-103.71499999999999</v>
      </c>
      <c r="AD124" s="24">
        <f t="shared" ref="AD124:AD126" ca="1" si="466">(ABS(AB124)+0.3*ABS(AC124))*SIGN(AB124)</f>
        <v>-208.3715</v>
      </c>
      <c r="AE124" s="24">
        <f t="shared" ca="1" si="452"/>
        <v>-156.8921</v>
      </c>
      <c r="AF124" s="24">
        <f ca="1">IF($C$2&lt;=$C$3,AD124,AE124)</f>
        <v>-208.3715</v>
      </c>
      <c r="AG124" s="48">
        <f t="shared" ref="AG124:AG126" ca="1" si="467">V124</f>
        <v>-60.249000000000002</v>
      </c>
      <c r="AH124" s="48">
        <f t="shared" ref="AH124:AH126" ca="1" si="468">W124+AF124</f>
        <v>-245.99349999999998</v>
      </c>
      <c r="AI124" s="48">
        <f t="shared" ref="AI124:AI126" ca="1" si="469">W124-AF124</f>
        <v>170.74950000000001</v>
      </c>
      <c r="AK124" s="38"/>
      <c r="AL124" s="8">
        <f>AL123+1</f>
        <v>14</v>
      </c>
      <c r="AM124" s="8" t="s">
        <v>10</v>
      </c>
      <c r="AN124" s="6">
        <f ca="1">INDEX(AO$7:AO$30,AL124,1)</f>
        <v>-40.249000000000002</v>
      </c>
      <c r="AO124" s="6">
        <f ca="1">INDEX(AP$7:AP$30,AL124,1)</f>
        <v>-25.641999999999999</v>
      </c>
      <c r="AP124" s="6">
        <f ca="1">INDEX(AQ$7:AQ$30,AL124,1)</f>
        <v>-84.122</v>
      </c>
      <c r="AQ124" s="6">
        <f ca="1">INDEX(AR$7:AR$30,AL124,1)</f>
        <v>-44.387999999999998</v>
      </c>
      <c r="AR124" s="6">
        <f ca="1">INDEX(AS$7:AS$30,AL124,1)</f>
        <v>-5.2350000000000003</v>
      </c>
      <c r="AS124" s="6">
        <f ca="1">INDEX(AT$7:AT$30,AL124,1)</f>
        <v>-7.702</v>
      </c>
      <c r="AT124" s="24">
        <f t="shared" ref="AT124:AT126" ca="1" si="470">(ABS(AP124)+ABS(AR124))*SIGN(AP124)</f>
        <v>-89.356999999999999</v>
      </c>
      <c r="AU124" s="24">
        <f t="shared" ref="AU124:AU126" ca="1" si="471">(ABS(AQ124)+ABS(AS124))*SIGN(AQ124)</f>
        <v>-52.089999999999996</v>
      </c>
      <c r="AV124" s="24">
        <f t="shared" ref="AV124:AV126" ca="1" si="472">(ABS(AT124)+0.3*ABS(AU124))*SIGN(AT124)</f>
        <v>-104.98399999999999</v>
      </c>
      <c r="AW124" s="24">
        <f t="shared" ca="1" si="453"/>
        <v>-78.897099999999995</v>
      </c>
      <c r="AX124" s="24">
        <f ca="1">IF($C$2&lt;=$C$3,AV124,AW124)</f>
        <v>-104.98399999999999</v>
      </c>
      <c r="AY124" s="48">
        <f t="shared" ref="AY124:AY126" ca="1" si="473">AN124</f>
        <v>-40.249000000000002</v>
      </c>
      <c r="AZ124" s="48">
        <f t="shared" ref="AZ124:AZ126" ca="1" si="474">AO124+AX124</f>
        <v>-130.626</v>
      </c>
      <c r="BA124" s="48">
        <f t="shared" ref="BA124:BA126" ca="1" si="475">AO124-AX124</f>
        <v>79.341999999999999</v>
      </c>
      <c r="BC124" s="38"/>
      <c r="BD124" s="8">
        <f>BD123+1</f>
        <v>14</v>
      </c>
      <c r="BE124" s="8" t="s">
        <v>10</v>
      </c>
      <c r="BF124" s="6">
        <f ca="1">INDEX(BG$7:BG$30,BD124,1)</f>
        <v>-44.326999999999998</v>
      </c>
      <c r="BG124" s="6">
        <f ca="1">INDEX(BH$7:BH$30,BD124,1)</f>
        <v>-27.69</v>
      </c>
      <c r="BH124" s="6">
        <f ca="1">INDEX(BI$7:BI$30,BD124,1)</f>
        <v>-146.65600000000001</v>
      </c>
      <c r="BI124" s="6">
        <f ca="1">INDEX(BJ$7:BJ$30,BD124,1)</f>
        <v>-77.647999999999996</v>
      </c>
      <c r="BJ124" s="6">
        <f ca="1">INDEX(BK$7:BK$30,BD124,1)</f>
        <v>-9.1319999999999997</v>
      </c>
      <c r="BK124" s="6">
        <f ca="1">INDEX(BL$7:BL$30,BD124,1)</f>
        <v>-13.433999999999999</v>
      </c>
      <c r="BL124" s="24">
        <f t="shared" ref="BL124:BL126" ca="1" si="476">(ABS(BH124)+ABS(BJ124))*SIGN(BH124)</f>
        <v>-155.78800000000001</v>
      </c>
      <c r="BM124" s="24">
        <f t="shared" ref="BM124:BM126" ca="1" si="477">(ABS(BI124)+ABS(BK124))*SIGN(BI124)</f>
        <v>-91.081999999999994</v>
      </c>
      <c r="BN124" s="24">
        <f t="shared" ref="BN124:BN126" ca="1" si="478">(ABS(BL124)+0.3*ABS(BM124))*SIGN(BL124)</f>
        <v>-183.11260000000001</v>
      </c>
      <c r="BO124" s="24">
        <f t="shared" ca="1" si="454"/>
        <v>-137.8184</v>
      </c>
      <c r="BP124" s="24">
        <f ca="1">IF($C$2&lt;=$C$3,BN124,BO124)</f>
        <v>-183.11260000000001</v>
      </c>
      <c r="BQ124" s="48">
        <f t="shared" ref="BQ124:BQ126" ca="1" si="479">BF124</f>
        <v>-44.326999999999998</v>
      </c>
      <c r="BR124" s="48">
        <f t="shared" ref="BR124:BR126" ca="1" si="480">BG124+BP124</f>
        <v>-210.80260000000001</v>
      </c>
      <c r="BS124" s="48">
        <f t="shared" ref="BS124:BS126" ca="1" si="481">BG124-BP124</f>
        <v>155.42260000000002</v>
      </c>
      <c r="BU124" s="38"/>
      <c r="BV124" s="8">
        <f>BV123+1</f>
        <v>14</v>
      </c>
      <c r="BW124" s="8" t="s">
        <v>10</v>
      </c>
      <c r="BX124" s="6">
        <f ca="1">INDEX(BY$7:BY$30,BV124,1)</f>
        <v>-75.344999999999999</v>
      </c>
      <c r="BY124" s="6">
        <f ca="1">INDEX(BZ$7:BZ$30,BV124,1)</f>
        <v>-46.790999999999997</v>
      </c>
      <c r="BZ124" s="6">
        <f ca="1">INDEX(CA$7:CA$30,BV124,1)</f>
        <v>-157.96100000000001</v>
      </c>
      <c r="CA124" s="6">
        <f ca="1">INDEX(CB$7:CB$30,BV124,1)</f>
        <v>-83.736999999999995</v>
      </c>
      <c r="CB124" s="6">
        <f ca="1">INDEX(CC$7:CC$30,BV124,1)</f>
        <v>-9.8360000000000003</v>
      </c>
      <c r="CC124" s="6">
        <f ca="1">INDEX(CD$7:CD$30,BV124,1)</f>
        <v>-14.471</v>
      </c>
      <c r="CD124" s="24">
        <f t="shared" ref="CD124:CD126" ca="1" si="482">(ABS(BZ124)+ABS(CB124))*SIGN(BZ124)</f>
        <v>-167.79700000000003</v>
      </c>
      <c r="CE124" s="24">
        <f t="shared" ref="CE124:CE126" ca="1" si="483">(ABS(CA124)+ABS(CC124))*SIGN(CA124)</f>
        <v>-98.207999999999998</v>
      </c>
      <c r="CF124" s="24">
        <f t="shared" ref="CF124:CF126" ca="1" si="484">(ABS(CD124)+0.3*ABS(CE124))*SIGN(CD124)</f>
        <v>-197.25940000000003</v>
      </c>
      <c r="CG124" s="24">
        <f t="shared" ca="1" si="455"/>
        <v>-148.5471</v>
      </c>
      <c r="CH124" s="24">
        <f ca="1">IF($C$2&lt;=$C$3,CF124,CG124)</f>
        <v>-197.25940000000003</v>
      </c>
      <c r="CI124" s="48">
        <f t="shared" ref="CI124:CI126" ca="1" si="485">BX124</f>
        <v>-75.344999999999999</v>
      </c>
      <c r="CJ124" s="48">
        <f t="shared" ref="CJ124:CJ126" ca="1" si="486">BY124+CH124</f>
        <v>-244.05040000000002</v>
      </c>
      <c r="CK124" s="48">
        <f t="shared" ref="CK124:CK126" ca="1" si="487">BY124-CH124</f>
        <v>150.46840000000003</v>
      </c>
      <c r="CM124" s="38"/>
      <c r="CN124" s="8">
        <f>CN123+1</f>
        <v>14</v>
      </c>
      <c r="CO124" s="8" t="s">
        <v>10</v>
      </c>
      <c r="CP124" s="6">
        <f ca="1">INDEX(CQ$7:CQ$30,CN124,1)</f>
        <v>-44.686</v>
      </c>
      <c r="CQ124" s="6">
        <f ca="1">INDEX(CR$7:CR$30,CN124,1)</f>
        <v>-27.866</v>
      </c>
      <c r="CR124" s="6">
        <f ca="1">INDEX(CS$7:CS$30,CN124,1)</f>
        <v>-113.105</v>
      </c>
      <c r="CS124" s="6">
        <f ca="1">INDEX(CT$7:CT$30,CN124,1)</f>
        <v>-59.765999999999998</v>
      </c>
      <c r="CT124" s="6">
        <f ca="1">INDEX(CU$7:CU$30,CN124,1)</f>
        <v>-7.0259999999999998</v>
      </c>
      <c r="CU124" s="6">
        <f ca="1">INDEX(CV$7:CV$30,CN124,1)</f>
        <v>-10.336</v>
      </c>
      <c r="CV124" s="24">
        <f t="shared" ref="CV124:CV126" ca="1" si="488">(ABS(CR124)+ABS(CT124))*SIGN(CR124)</f>
        <v>-120.131</v>
      </c>
      <c r="CW124" s="24">
        <f t="shared" ref="CW124:CW126" ca="1" si="489">(ABS(CS124)+ABS(CU124))*SIGN(CS124)</f>
        <v>-70.102000000000004</v>
      </c>
      <c r="CX124" s="24">
        <f t="shared" ref="CX124:CX126" ca="1" si="490">(ABS(CV124)+0.3*ABS(CW124))*SIGN(CV124)</f>
        <v>-141.16159999999999</v>
      </c>
      <c r="CY124" s="24">
        <f t="shared" ca="1" si="456"/>
        <v>-106.1413</v>
      </c>
      <c r="CZ124" s="24">
        <f ca="1">IF($C$2&lt;=$C$3,CX124,CY124)</f>
        <v>-141.16159999999999</v>
      </c>
      <c r="DA124" s="48">
        <f t="shared" ref="DA124:DA126" ca="1" si="491">CP124</f>
        <v>-44.686</v>
      </c>
      <c r="DB124" s="48">
        <f t="shared" ref="DB124:DB126" ca="1" si="492">CQ124+CZ124</f>
        <v>-169.02760000000001</v>
      </c>
      <c r="DC124" s="48">
        <f t="shared" ref="DC124:DC126" ca="1" si="493">CQ124-CZ124</f>
        <v>113.29559999999999</v>
      </c>
      <c r="DE124" s="38"/>
      <c r="DF124" s="8">
        <f>DF123+1</f>
        <v>14</v>
      </c>
      <c r="DG124" s="8" t="s">
        <v>10</v>
      </c>
      <c r="DH124" s="6">
        <f ca="1">INDEX(DI$7:DI$30,DF124,1)</f>
        <v>-44.686</v>
      </c>
      <c r="DI124" s="6">
        <f ca="1">INDEX(DJ$7:DJ$30,DF124,1)</f>
        <v>-27.866</v>
      </c>
      <c r="DJ124" s="6">
        <f ca="1">INDEX(DK$7:DK$30,DF124,1)</f>
        <v>-113.105</v>
      </c>
      <c r="DK124" s="6">
        <f ca="1">INDEX(DL$7:DL$30,DF124,1)</f>
        <v>-59.765999999999998</v>
      </c>
      <c r="DL124" s="6">
        <f ca="1">INDEX(DM$7:DM$30,DF124,1)</f>
        <v>-7.0259999999999998</v>
      </c>
      <c r="DM124" s="6">
        <f ca="1">INDEX(DN$7:DN$30,DF124,1)</f>
        <v>-10.336</v>
      </c>
      <c r="DN124" s="24">
        <f t="shared" ref="DN124:DN126" ca="1" si="494">(ABS(DJ124)+ABS(DL124))*SIGN(DJ124)</f>
        <v>-120.131</v>
      </c>
      <c r="DO124" s="24">
        <f t="shared" ref="DO124:DO126" ca="1" si="495">(ABS(DK124)+ABS(DM124))*SIGN(DK124)</f>
        <v>-70.102000000000004</v>
      </c>
      <c r="DP124" s="24">
        <f t="shared" ref="DP124:DP126" ca="1" si="496">(ABS(DN124)+0.3*ABS(DO124))*SIGN(DN124)</f>
        <v>-141.16159999999999</v>
      </c>
      <c r="DQ124" s="24">
        <f t="shared" ca="1" si="457"/>
        <v>-106.1413</v>
      </c>
      <c r="DR124" s="24">
        <f ca="1">IF($C$2&lt;=$C$3,DP124,DQ124)</f>
        <v>-141.16159999999999</v>
      </c>
      <c r="DS124" s="48">
        <f t="shared" ref="DS124:DS126" ca="1" si="497">DH124</f>
        <v>-44.686</v>
      </c>
      <c r="DT124" s="48">
        <f t="shared" ref="DT124:DT126" ca="1" si="498">DI124+DR124</f>
        <v>-169.02760000000001</v>
      </c>
      <c r="DU124" s="48">
        <f t="shared" ref="DU124:DU126" ca="1" si="499">DI124-DR124</f>
        <v>113.29559999999999</v>
      </c>
    </row>
    <row r="125" spans="1:126">
      <c r="B125" s="8">
        <f t="shared" ref="B125:B126" si="500">B124+1</f>
        <v>15</v>
      </c>
      <c r="C125" s="8" t="s">
        <v>9</v>
      </c>
      <c r="D125" s="6">
        <f ca="1">INDEX(E$7:E$30,B125,1)</f>
        <v>103.123</v>
      </c>
      <c r="E125" s="6">
        <f ca="1">INDEX(F$7:F$30,B125,1)</f>
        <v>64.459999999999994</v>
      </c>
      <c r="F125" s="6">
        <f ca="1">INDEX(G$7:G$30,B125,1)</f>
        <v>-74.149000000000001</v>
      </c>
      <c r="G125" s="6">
        <f ca="1">INDEX(H$7:H$30,B125,1)</f>
        <v>-39.344999999999999</v>
      </c>
      <c r="H125" s="6">
        <f ca="1">INDEX(I$7:I$30,B125,1)</f>
        <v>-4.6130000000000004</v>
      </c>
      <c r="I125" s="6">
        <f ca="1">INDEX(J$7:J$30,B125,1)</f>
        <v>-6.7869999999999999</v>
      </c>
      <c r="J125" s="24">
        <f t="shared" ca="1" si="458"/>
        <v>-78.762</v>
      </c>
      <c r="K125" s="24">
        <f t="shared" ca="1" si="459"/>
        <v>-46.131999999999998</v>
      </c>
      <c r="L125" s="24">
        <f t="shared" ca="1" si="460"/>
        <v>-92.601600000000005</v>
      </c>
      <c r="M125" s="24">
        <f t="shared" ca="1" si="451"/>
        <v>-69.760599999999997</v>
      </c>
      <c r="N125" s="24">
        <f ca="1">IF($C$2&lt;=$C$3,L125,M125)</f>
        <v>-92.601600000000005</v>
      </c>
      <c r="O125" s="24">
        <f t="shared" ca="1" si="461"/>
        <v>103.123</v>
      </c>
      <c r="P125" s="24">
        <f t="shared" ca="1" si="462"/>
        <v>-28.141600000000011</v>
      </c>
      <c r="Q125" s="24">
        <f t="shared" ca="1" si="463"/>
        <v>157.0616</v>
      </c>
      <c r="S125" s="38"/>
      <c r="T125" s="8">
        <f t="shared" ref="T125:T126" si="501">T124+1</f>
        <v>15</v>
      </c>
      <c r="U125" s="8" t="s">
        <v>9</v>
      </c>
      <c r="V125" s="6">
        <f ca="1">INDEX(W$7:W$30,T125,1)</f>
        <v>87.477999999999994</v>
      </c>
      <c r="W125" s="6">
        <f ca="1">INDEX(X$7:X$30,T125,1)</f>
        <v>54.552999999999997</v>
      </c>
      <c r="X125" s="6">
        <f ca="1">INDEX(Y$7:Y$30,T125,1)</f>
        <v>-87.754000000000005</v>
      </c>
      <c r="Y125" s="6">
        <f ca="1">INDEX(Z$7:Z$30,T125,1)</f>
        <v>-46.497999999999998</v>
      </c>
      <c r="Z125" s="6">
        <f ca="1">INDEX(AA$7:AA$30,T125,1)</f>
        <v>-5.46</v>
      </c>
      <c r="AA125" s="6">
        <f ca="1">INDEX(AB$7:AB$30,T125,1)</f>
        <v>-8.0329999999999995</v>
      </c>
      <c r="AB125" s="24">
        <f t="shared" ca="1" si="464"/>
        <v>-93.213999999999999</v>
      </c>
      <c r="AC125" s="24">
        <f t="shared" ca="1" si="465"/>
        <v>-54.530999999999999</v>
      </c>
      <c r="AD125" s="24">
        <f t="shared" ca="1" si="466"/>
        <v>-109.57329999999999</v>
      </c>
      <c r="AE125" s="24">
        <f t="shared" ca="1" si="452"/>
        <v>-82.495199999999997</v>
      </c>
      <c r="AF125" s="24">
        <f ca="1">IF($C$2&lt;=$C$3,AD125,AE125)</f>
        <v>-109.57329999999999</v>
      </c>
      <c r="AG125" s="24">
        <f t="shared" ca="1" si="467"/>
        <v>87.477999999999994</v>
      </c>
      <c r="AH125" s="24">
        <f t="shared" ca="1" si="468"/>
        <v>-55.020299999999992</v>
      </c>
      <c r="AI125" s="24">
        <f t="shared" ca="1" si="469"/>
        <v>164.12629999999999</v>
      </c>
      <c r="AK125" s="38"/>
      <c r="AL125" s="8">
        <f t="shared" ref="AL125:AL126" si="502">AL124+1</f>
        <v>15</v>
      </c>
      <c r="AM125" s="8" t="s">
        <v>9</v>
      </c>
      <c r="AN125" s="6">
        <f ca="1">INDEX(AO$7:AO$30,AL125,1)</f>
        <v>60.470999999999997</v>
      </c>
      <c r="AO125" s="6">
        <f ca="1">INDEX(AP$7:AP$30,AL125,1)</f>
        <v>39.026000000000003</v>
      </c>
      <c r="AP125" s="6">
        <f ca="1">INDEX(AQ$7:AQ$30,AL125,1)</f>
        <v>-72.251000000000005</v>
      </c>
      <c r="AQ125" s="6">
        <f ca="1">INDEX(AR$7:AR$30,AL125,1)</f>
        <v>-38.203000000000003</v>
      </c>
      <c r="AR125" s="6">
        <f ca="1">INDEX(AS$7:AS$30,AL125,1)</f>
        <v>-4.4989999999999997</v>
      </c>
      <c r="AS125" s="6">
        <f ca="1">INDEX(AT$7:AT$30,AL125,1)</f>
        <v>-6.6189999999999998</v>
      </c>
      <c r="AT125" s="24">
        <f t="shared" ca="1" si="470"/>
        <v>-76.75</v>
      </c>
      <c r="AU125" s="24">
        <f t="shared" ca="1" si="471"/>
        <v>-44.822000000000003</v>
      </c>
      <c r="AV125" s="24">
        <f t="shared" ca="1" si="472"/>
        <v>-90.196600000000004</v>
      </c>
      <c r="AW125" s="24">
        <f t="shared" ca="1" si="453"/>
        <v>-67.847000000000008</v>
      </c>
      <c r="AX125" s="24">
        <f ca="1">IF($C$2&lt;=$C$3,AV125,AW125)</f>
        <v>-90.196600000000004</v>
      </c>
      <c r="AY125" s="24">
        <f t="shared" ca="1" si="473"/>
        <v>60.470999999999997</v>
      </c>
      <c r="AZ125" s="24">
        <f t="shared" ca="1" si="474"/>
        <v>-51.1706</v>
      </c>
      <c r="BA125" s="24">
        <f t="shared" ca="1" si="475"/>
        <v>129.2226</v>
      </c>
      <c r="BC125" s="38"/>
      <c r="BD125" s="8">
        <f t="shared" ref="BD125:BD126" si="503">BD124+1</f>
        <v>15</v>
      </c>
      <c r="BE125" s="8" t="s">
        <v>9</v>
      </c>
      <c r="BF125" s="6">
        <f ca="1">INDEX(BG$7:BG$30,BD125,1)</f>
        <v>82.150999999999996</v>
      </c>
      <c r="BG125" s="6">
        <f ca="1">INDEX(BH$7:BH$30,BD125,1)</f>
        <v>51.075000000000003</v>
      </c>
      <c r="BH125" s="6">
        <f ca="1">INDEX(BI$7:BI$30,BD125,1)</f>
        <v>-71.664000000000001</v>
      </c>
      <c r="BI125" s="6">
        <f ca="1">INDEX(BJ$7:BJ$30,BD125,1)</f>
        <v>-37.898000000000003</v>
      </c>
      <c r="BJ125" s="6">
        <f ca="1">INDEX(BK$7:BK$30,BD125,1)</f>
        <v>-4.46</v>
      </c>
      <c r="BK125" s="6">
        <f ca="1">INDEX(BL$7:BL$30,BD125,1)</f>
        <v>-6.5620000000000003</v>
      </c>
      <c r="BL125" s="24">
        <f t="shared" ca="1" si="476"/>
        <v>-76.123999999999995</v>
      </c>
      <c r="BM125" s="24">
        <f t="shared" ca="1" si="477"/>
        <v>-44.46</v>
      </c>
      <c r="BN125" s="24">
        <f t="shared" ca="1" si="478"/>
        <v>-89.461999999999989</v>
      </c>
      <c r="BO125" s="24">
        <f t="shared" ca="1" si="454"/>
        <v>-67.297200000000004</v>
      </c>
      <c r="BP125" s="24">
        <f ca="1">IF($C$2&lt;=$C$3,BN125,BO125)</f>
        <v>-89.461999999999989</v>
      </c>
      <c r="BQ125" s="24">
        <f t="shared" ca="1" si="479"/>
        <v>82.150999999999996</v>
      </c>
      <c r="BR125" s="24">
        <f t="shared" ca="1" si="480"/>
        <v>-38.386999999999986</v>
      </c>
      <c r="BS125" s="24">
        <f t="shared" ca="1" si="481"/>
        <v>140.53699999999998</v>
      </c>
      <c r="BU125" s="38"/>
      <c r="BV125" s="8">
        <f t="shared" ref="BV125:BV126" si="504">BV124+1</f>
        <v>15</v>
      </c>
      <c r="BW125" s="8" t="s">
        <v>9</v>
      </c>
      <c r="BX125" s="6">
        <f ca="1">INDEX(BY$7:BY$30,BV125,1)</f>
        <v>107.108</v>
      </c>
      <c r="BY125" s="6">
        <f ca="1">INDEX(BZ$7:BZ$30,BV125,1)</f>
        <v>66.608999999999995</v>
      </c>
      <c r="BZ125" s="6">
        <f ca="1">INDEX(CA$7:CA$30,BV125,1)</f>
        <v>-75.138000000000005</v>
      </c>
      <c r="CA125" s="6">
        <f ca="1">INDEX(CB$7:CB$30,BV125,1)</f>
        <v>-39.832999999999998</v>
      </c>
      <c r="CB125" s="6">
        <f ca="1">INDEX(CC$7:CC$30,BV125,1)</f>
        <v>-4.6790000000000003</v>
      </c>
      <c r="CC125" s="6">
        <f ca="1">INDEX(CD$7:CD$30,BV125,1)</f>
        <v>-6.883</v>
      </c>
      <c r="CD125" s="24">
        <f t="shared" ca="1" si="482"/>
        <v>-79.817000000000007</v>
      </c>
      <c r="CE125" s="24">
        <f t="shared" ca="1" si="483"/>
        <v>-46.716000000000001</v>
      </c>
      <c r="CF125" s="24">
        <f t="shared" ca="1" si="484"/>
        <v>-93.831800000000001</v>
      </c>
      <c r="CG125" s="24">
        <f t="shared" ca="1" si="455"/>
        <v>-70.661100000000005</v>
      </c>
      <c r="CH125" s="24">
        <f ca="1">IF($C$2&lt;=$C$3,CF125,CG125)</f>
        <v>-93.831800000000001</v>
      </c>
      <c r="CI125" s="24">
        <f t="shared" ca="1" si="485"/>
        <v>107.108</v>
      </c>
      <c r="CJ125" s="24">
        <f t="shared" ca="1" si="486"/>
        <v>-27.222800000000007</v>
      </c>
      <c r="CK125" s="24">
        <f t="shared" ca="1" si="487"/>
        <v>160.4408</v>
      </c>
      <c r="CM125" s="38"/>
      <c r="CN125" s="8">
        <f t="shared" ref="CN125:CN126" si="505">CN124+1</f>
        <v>15</v>
      </c>
      <c r="CO125" s="8" t="s">
        <v>9</v>
      </c>
      <c r="CP125" s="6">
        <f ca="1">INDEX(CQ$7:CQ$30,CN125,1)</f>
        <v>92.888999999999996</v>
      </c>
      <c r="CQ125" s="6">
        <f ca="1">INDEX(CR$7:CR$30,CN125,1)</f>
        <v>57.701999999999998</v>
      </c>
      <c r="CR125" s="6">
        <f ca="1">INDEX(CS$7:CS$30,CN125,1)</f>
        <v>-70.962000000000003</v>
      </c>
      <c r="CS125" s="6">
        <f ca="1">INDEX(CT$7:CT$30,CN125,1)</f>
        <v>-37.540999999999997</v>
      </c>
      <c r="CT125" s="6">
        <f ca="1">INDEX(CU$7:CU$30,CN125,1)</f>
        <v>-4.4089999999999998</v>
      </c>
      <c r="CU125" s="6">
        <f ca="1">INDEX(CV$7:CV$30,CN125,1)</f>
        <v>-6.4870000000000001</v>
      </c>
      <c r="CV125" s="24">
        <f t="shared" ca="1" si="488"/>
        <v>-75.371000000000009</v>
      </c>
      <c r="CW125" s="24">
        <f t="shared" ca="1" si="489"/>
        <v>-44.027999999999999</v>
      </c>
      <c r="CX125" s="24">
        <f t="shared" ca="1" si="490"/>
        <v>-88.579400000000007</v>
      </c>
      <c r="CY125" s="24">
        <f t="shared" ca="1" si="456"/>
        <v>-66.639300000000006</v>
      </c>
      <c r="CZ125" s="24">
        <f ca="1">IF($C$2&lt;=$C$3,CX125,CY125)</f>
        <v>-88.579400000000007</v>
      </c>
      <c r="DA125" s="24">
        <f t="shared" ca="1" si="491"/>
        <v>92.888999999999996</v>
      </c>
      <c r="DB125" s="24">
        <f t="shared" ca="1" si="492"/>
        <v>-30.877400000000009</v>
      </c>
      <c r="DC125" s="24">
        <f t="shared" ca="1" si="493"/>
        <v>146.28140000000002</v>
      </c>
      <c r="DE125" s="38"/>
      <c r="DF125" s="8">
        <f t="shared" ref="DF125:DF126" si="506">DF124+1</f>
        <v>15</v>
      </c>
      <c r="DG125" s="8" t="s">
        <v>9</v>
      </c>
      <c r="DH125" s="6">
        <f ca="1">INDEX(DI$7:DI$30,DF125,1)</f>
        <v>92.888999999999996</v>
      </c>
      <c r="DI125" s="6">
        <f ca="1">INDEX(DJ$7:DJ$30,DF125,1)</f>
        <v>57.701999999999998</v>
      </c>
      <c r="DJ125" s="6">
        <f ca="1">INDEX(DK$7:DK$30,DF125,1)</f>
        <v>-70.962000000000003</v>
      </c>
      <c r="DK125" s="6">
        <f ca="1">INDEX(DL$7:DL$30,DF125,1)</f>
        <v>-37.540999999999997</v>
      </c>
      <c r="DL125" s="6">
        <f ca="1">INDEX(DM$7:DM$30,DF125,1)</f>
        <v>-4.4089999999999998</v>
      </c>
      <c r="DM125" s="6">
        <f ca="1">INDEX(DN$7:DN$30,DF125,1)</f>
        <v>-6.4870000000000001</v>
      </c>
      <c r="DN125" s="24">
        <f t="shared" ca="1" si="494"/>
        <v>-75.371000000000009</v>
      </c>
      <c r="DO125" s="24">
        <f t="shared" ca="1" si="495"/>
        <v>-44.027999999999999</v>
      </c>
      <c r="DP125" s="24">
        <f t="shared" ca="1" si="496"/>
        <v>-88.579400000000007</v>
      </c>
      <c r="DQ125" s="24">
        <f t="shared" ca="1" si="457"/>
        <v>-66.639300000000006</v>
      </c>
      <c r="DR125" s="24">
        <f ca="1">IF($C$2&lt;=$C$3,DP125,DQ125)</f>
        <v>-88.579400000000007</v>
      </c>
      <c r="DS125" s="24">
        <f t="shared" ca="1" si="497"/>
        <v>92.888999999999996</v>
      </c>
      <c r="DT125" s="24">
        <f t="shared" ca="1" si="498"/>
        <v>-30.877400000000009</v>
      </c>
      <c r="DU125" s="24">
        <f t="shared" ca="1" si="499"/>
        <v>146.28140000000002</v>
      </c>
    </row>
    <row r="126" spans="1:126">
      <c r="B126" s="8">
        <f t="shared" si="500"/>
        <v>16</v>
      </c>
      <c r="C126" s="8" t="s">
        <v>8</v>
      </c>
      <c r="D126" s="6">
        <f ca="1">INDEX(E$7:E$30,B126,1)</f>
        <v>-99.965999999999994</v>
      </c>
      <c r="E126" s="6">
        <f ca="1">INDEX(F$7:F$30,B126,1)</f>
        <v>-62.218000000000004</v>
      </c>
      <c r="F126" s="6">
        <f ca="1">INDEX(G$7:G$30,B126,1)</f>
        <v>-74.149000000000001</v>
      </c>
      <c r="G126" s="6">
        <f ca="1">INDEX(H$7:H$30,B126,1)</f>
        <v>-39.344999999999999</v>
      </c>
      <c r="H126" s="6">
        <f ca="1">INDEX(I$7:I$30,B126,1)</f>
        <v>-4.6130000000000004</v>
      </c>
      <c r="I126" s="6">
        <f ca="1">INDEX(J$7:J$30,B126,1)</f>
        <v>-6.7869999999999999</v>
      </c>
      <c r="J126" s="24">
        <f t="shared" ca="1" si="458"/>
        <v>-78.762</v>
      </c>
      <c r="K126" s="24">
        <f t="shared" ca="1" si="459"/>
        <v>-46.131999999999998</v>
      </c>
      <c r="L126" s="24">
        <f t="shared" ca="1" si="460"/>
        <v>-92.601600000000005</v>
      </c>
      <c r="M126" s="24">
        <f t="shared" ca="1" si="451"/>
        <v>-69.760599999999997</v>
      </c>
      <c r="N126" s="24">
        <f ca="1">IF($C$2&lt;=$C$3,L126,M126)</f>
        <v>-92.601600000000005</v>
      </c>
      <c r="O126" s="24">
        <f t="shared" ca="1" si="461"/>
        <v>-99.965999999999994</v>
      </c>
      <c r="P126" s="24">
        <f t="shared" ca="1" si="462"/>
        <v>-154.81960000000001</v>
      </c>
      <c r="Q126" s="24">
        <f t="shared" ca="1" si="463"/>
        <v>30.383600000000001</v>
      </c>
      <c r="S126" s="38"/>
      <c r="T126" s="8">
        <f t="shared" si="501"/>
        <v>16</v>
      </c>
      <c r="U126" s="8" t="s">
        <v>8</v>
      </c>
      <c r="V126" s="6">
        <f ca="1">INDEX(W$7:W$30,T126,1)</f>
        <v>-91.995999999999995</v>
      </c>
      <c r="W126" s="6">
        <f ca="1">INDEX(X$7:X$30,T126,1)</f>
        <v>-57.395000000000003</v>
      </c>
      <c r="X126" s="6">
        <f ca="1">INDEX(Y$7:Y$30,T126,1)</f>
        <v>-87.754000000000005</v>
      </c>
      <c r="Y126" s="6">
        <f ca="1">INDEX(Z$7:Z$30,T126,1)</f>
        <v>-46.497999999999998</v>
      </c>
      <c r="Z126" s="6">
        <f ca="1">INDEX(AA$7:AA$30,T126,1)</f>
        <v>-5.46</v>
      </c>
      <c r="AA126" s="6">
        <f ca="1">INDEX(AB$7:AB$30,T126,1)</f>
        <v>-8.0329999999999995</v>
      </c>
      <c r="AB126" s="24">
        <f t="shared" ca="1" si="464"/>
        <v>-93.213999999999999</v>
      </c>
      <c r="AC126" s="24">
        <f t="shared" ca="1" si="465"/>
        <v>-54.530999999999999</v>
      </c>
      <c r="AD126" s="24">
        <f t="shared" ca="1" si="466"/>
        <v>-109.57329999999999</v>
      </c>
      <c r="AE126" s="24">
        <f t="shared" ca="1" si="452"/>
        <v>-82.495199999999997</v>
      </c>
      <c r="AF126" s="24">
        <f ca="1">IF($C$2&lt;=$C$3,AD126,AE126)</f>
        <v>-109.57329999999999</v>
      </c>
      <c r="AG126" s="24">
        <f t="shared" ca="1" si="467"/>
        <v>-91.995999999999995</v>
      </c>
      <c r="AH126" s="24">
        <f t="shared" ca="1" si="468"/>
        <v>-166.9683</v>
      </c>
      <c r="AI126" s="24">
        <f t="shared" ca="1" si="469"/>
        <v>52.178299999999986</v>
      </c>
      <c r="AK126" s="38"/>
      <c r="AL126" s="8">
        <f t="shared" si="502"/>
        <v>16</v>
      </c>
      <c r="AM126" s="8" t="s">
        <v>8</v>
      </c>
      <c r="AN126" s="6">
        <f ca="1">INDEX(AO$7:AO$30,AL126,1)</f>
        <v>-64.968999999999994</v>
      </c>
      <c r="AO126" s="6">
        <f ca="1">INDEX(AP$7:AP$30,AL126,1)</f>
        <v>-41.87</v>
      </c>
      <c r="AP126" s="6">
        <f ca="1">INDEX(AQ$7:AQ$30,AL126,1)</f>
        <v>-72.251000000000005</v>
      </c>
      <c r="AQ126" s="6">
        <f ca="1">INDEX(AR$7:AR$30,AL126,1)</f>
        <v>-38.203000000000003</v>
      </c>
      <c r="AR126" s="6">
        <f ca="1">INDEX(AS$7:AS$30,AL126,1)</f>
        <v>-4.4989999999999997</v>
      </c>
      <c r="AS126" s="6">
        <f ca="1">INDEX(AT$7:AT$30,AL126,1)</f>
        <v>-6.6189999999999998</v>
      </c>
      <c r="AT126" s="24">
        <f t="shared" ca="1" si="470"/>
        <v>-76.75</v>
      </c>
      <c r="AU126" s="24">
        <f t="shared" ca="1" si="471"/>
        <v>-44.822000000000003</v>
      </c>
      <c r="AV126" s="24">
        <f t="shared" ca="1" si="472"/>
        <v>-90.196600000000004</v>
      </c>
      <c r="AW126" s="24">
        <f t="shared" ca="1" si="453"/>
        <v>-67.847000000000008</v>
      </c>
      <c r="AX126" s="24">
        <f ca="1">IF($C$2&lt;=$C$3,AV126,AW126)</f>
        <v>-90.196600000000004</v>
      </c>
      <c r="AY126" s="24">
        <f t="shared" ca="1" si="473"/>
        <v>-64.968999999999994</v>
      </c>
      <c r="AZ126" s="24">
        <f t="shared" ca="1" si="474"/>
        <v>-132.06659999999999</v>
      </c>
      <c r="BA126" s="24">
        <f t="shared" ca="1" si="475"/>
        <v>48.326600000000006</v>
      </c>
      <c r="BC126" s="38"/>
      <c r="BD126" s="8">
        <f t="shared" si="503"/>
        <v>16</v>
      </c>
      <c r="BE126" s="8" t="s">
        <v>8</v>
      </c>
      <c r="BF126" s="6">
        <f ca="1">INDEX(BG$7:BG$30,BD126,1)</f>
        <v>-82.521000000000001</v>
      </c>
      <c r="BG126" s="6">
        <f ca="1">INDEX(BH$7:BH$30,BD126,1)</f>
        <v>-51.292999999999999</v>
      </c>
      <c r="BH126" s="6">
        <f ca="1">INDEX(BI$7:BI$30,BD126,1)</f>
        <v>-71.664000000000001</v>
      </c>
      <c r="BI126" s="6">
        <f ca="1">INDEX(BJ$7:BJ$30,BD126,1)</f>
        <v>-37.898000000000003</v>
      </c>
      <c r="BJ126" s="6">
        <f ca="1">INDEX(BK$7:BK$30,BD126,1)</f>
        <v>-4.46</v>
      </c>
      <c r="BK126" s="6">
        <f ca="1">INDEX(BL$7:BL$30,BD126,1)</f>
        <v>-6.5620000000000003</v>
      </c>
      <c r="BL126" s="24">
        <f t="shared" ca="1" si="476"/>
        <v>-76.123999999999995</v>
      </c>
      <c r="BM126" s="24">
        <f t="shared" ca="1" si="477"/>
        <v>-44.46</v>
      </c>
      <c r="BN126" s="24">
        <f t="shared" ca="1" si="478"/>
        <v>-89.461999999999989</v>
      </c>
      <c r="BO126" s="24">
        <f t="shared" ca="1" si="454"/>
        <v>-67.297200000000004</v>
      </c>
      <c r="BP126" s="24">
        <f ca="1">IF($C$2&lt;=$C$3,BN126,BO126)</f>
        <v>-89.461999999999989</v>
      </c>
      <c r="BQ126" s="24">
        <f t="shared" ca="1" si="479"/>
        <v>-82.521000000000001</v>
      </c>
      <c r="BR126" s="24">
        <f t="shared" ca="1" si="480"/>
        <v>-140.755</v>
      </c>
      <c r="BS126" s="24">
        <f t="shared" ca="1" si="481"/>
        <v>38.16899999999999</v>
      </c>
      <c r="BU126" s="38"/>
      <c r="BV126" s="8">
        <f t="shared" si="504"/>
        <v>16</v>
      </c>
      <c r="BW126" s="8" t="s">
        <v>8</v>
      </c>
      <c r="BX126" s="6">
        <f ca="1">INDEX(BY$7:BY$30,BV126,1)</f>
        <v>-109.024</v>
      </c>
      <c r="BY126" s="6">
        <f ca="1">INDEX(BZ$7:BZ$30,BV126,1)</f>
        <v>-67.748999999999995</v>
      </c>
      <c r="BZ126" s="6">
        <f ca="1">INDEX(CA$7:CA$30,BV126,1)</f>
        <v>-75.138000000000005</v>
      </c>
      <c r="CA126" s="6">
        <f ca="1">INDEX(CB$7:CB$30,BV126,1)</f>
        <v>-39.832999999999998</v>
      </c>
      <c r="CB126" s="6">
        <f ca="1">INDEX(CC$7:CC$30,BV126,1)</f>
        <v>-4.6790000000000003</v>
      </c>
      <c r="CC126" s="6">
        <f ca="1">INDEX(CD$7:CD$30,BV126,1)</f>
        <v>-6.883</v>
      </c>
      <c r="CD126" s="24">
        <f t="shared" ca="1" si="482"/>
        <v>-79.817000000000007</v>
      </c>
      <c r="CE126" s="24">
        <f t="shared" ca="1" si="483"/>
        <v>-46.716000000000001</v>
      </c>
      <c r="CF126" s="24">
        <f t="shared" ca="1" si="484"/>
        <v>-93.831800000000001</v>
      </c>
      <c r="CG126" s="24">
        <f t="shared" ca="1" si="455"/>
        <v>-70.661100000000005</v>
      </c>
      <c r="CH126" s="24">
        <f ca="1">IF($C$2&lt;=$C$3,CF126,CG126)</f>
        <v>-93.831800000000001</v>
      </c>
      <c r="CI126" s="24">
        <f t="shared" ca="1" si="485"/>
        <v>-109.024</v>
      </c>
      <c r="CJ126" s="24">
        <f t="shared" ca="1" si="486"/>
        <v>-161.58080000000001</v>
      </c>
      <c r="CK126" s="24">
        <f t="shared" ca="1" si="487"/>
        <v>26.082800000000006</v>
      </c>
      <c r="CM126" s="38"/>
      <c r="CN126" s="8">
        <f t="shared" si="505"/>
        <v>16</v>
      </c>
      <c r="CO126" s="8" t="s">
        <v>8</v>
      </c>
      <c r="CP126" s="6">
        <f ca="1">INDEX(CQ$7:CQ$30,CN126,1)</f>
        <v>-92.367000000000004</v>
      </c>
      <c r="CQ126" s="6">
        <f ca="1">INDEX(CR$7:CR$30,CN126,1)</f>
        <v>-57.462000000000003</v>
      </c>
      <c r="CR126" s="6">
        <f ca="1">INDEX(CS$7:CS$30,CN126,1)</f>
        <v>-70.962000000000003</v>
      </c>
      <c r="CS126" s="6">
        <f ca="1">INDEX(CT$7:CT$30,CN126,1)</f>
        <v>-37.540999999999997</v>
      </c>
      <c r="CT126" s="6">
        <f ca="1">INDEX(CU$7:CU$30,CN126,1)</f>
        <v>-4.4089999999999998</v>
      </c>
      <c r="CU126" s="6">
        <f ca="1">INDEX(CV$7:CV$30,CN126,1)</f>
        <v>-6.4870000000000001</v>
      </c>
      <c r="CV126" s="24">
        <f t="shared" ca="1" si="488"/>
        <v>-75.371000000000009</v>
      </c>
      <c r="CW126" s="24">
        <f t="shared" ca="1" si="489"/>
        <v>-44.027999999999999</v>
      </c>
      <c r="CX126" s="24">
        <f t="shared" ca="1" si="490"/>
        <v>-88.579400000000007</v>
      </c>
      <c r="CY126" s="24">
        <f t="shared" ca="1" si="456"/>
        <v>-66.639300000000006</v>
      </c>
      <c r="CZ126" s="24">
        <f ca="1">IF($C$2&lt;=$C$3,CX126,CY126)</f>
        <v>-88.579400000000007</v>
      </c>
      <c r="DA126" s="24">
        <f t="shared" ca="1" si="491"/>
        <v>-92.367000000000004</v>
      </c>
      <c r="DB126" s="24">
        <f t="shared" ca="1" si="492"/>
        <v>-146.04140000000001</v>
      </c>
      <c r="DC126" s="24">
        <f t="shared" ca="1" si="493"/>
        <v>31.117400000000004</v>
      </c>
      <c r="DE126" s="38"/>
      <c r="DF126" s="8">
        <f t="shared" si="506"/>
        <v>16</v>
      </c>
      <c r="DG126" s="8" t="s">
        <v>8</v>
      </c>
      <c r="DH126" s="6">
        <f ca="1">INDEX(DI$7:DI$30,DF126,1)</f>
        <v>-92.367000000000004</v>
      </c>
      <c r="DI126" s="6">
        <f ca="1">INDEX(DJ$7:DJ$30,DF126,1)</f>
        <v>-57.462000000000003</v>
      </c>
      <c r="DJ126" s="6">
        <f ca="1">INDEX(DK$7:DK$30,DF126,1)</f>
        <v>-70.962000000000003</v>
      </c>
      <c r="DK126" s="6">
        <f ca="1">INDEX(DL$7:DL$30,DF126,1)</f>
        <v>-37.540999999999997</v>
      </c>
      <c r="DL126" s="6">
        <f ca="1">INDEX(DM$7:DM$30,DF126,1)</f>
        <v>-4.4089999999999998</v>
      </c>
      <c r="DM126" s="6">
        <f ca="1">INDEX(DN$7:DN$30,DF126,1)</f>
        <v>-6.4870000000000001</v>
      </c>
      <c r="DN126" s="24">
        <f t="shared" ca="1" si="494"/>
        <v>-75.371000000000009</v>
      </c>
      <c r="DO126" s="24">
        <f t="shared" ca="1" si="495"/>
        <v>-44.027999999999999</v>
      </c>
      <c r="DP126" s="24">
        <f t="shared" ca="1" si="496"/>
        <v>-88.579400000000007</v>
      </c>
      <c r="DQ126" s="24">
        <f t="shared" ca="1" si="457"/>
        <v>-66.639300000000006</v>
      </c>
      <c r="DR126" s="24">
        <f ca="1">IF($C$2&lt;=$C$3,DP126,DQ126)</f>
        <v>-88.579400000000007</v>
      </c>
      <c r="DS126" s="24">
        <f t="shared" ca="1" si="497"/>
        <v>-92.367000000000004</v>
      </c>
      <c r="DT126" s="24">
        <f t="shared" ca="1" si="498"/>
        <v>-146.04140000000001</v>
      </c>
      <c r="DU126" s="24">
        <f t="shared" ca="1" si="499"/>
        <v>31.117400000000004</v>
      </c>
    </row>
    <row r="127" spans="1:126">
      <c r="C127" s="8" t="s">
        <v>58</v>
      </c>
      <c r="D127" s="6"/>
      <c r="E127" s="6"/>
      <c r="F127" s="6"/>
      <c r="G127" s="6"/>
      <c r="H127" s="6"/>
      <c r="I127" s="6"/>
      <c r="J127" s="6"/>
      <c r="K127" s="6"/>
      <c r="O127" s="24">
        <f ca="1">MIN(P116,MAX(0,P116/2-(O123-O124)/P117/P116))</f>
        <v>2.183418845924693</v>
      </c>
      <c r="P127" s="24">
        <f ca="1">MIN(P116,MAX(0,P116/2-(P123-P124)/P118/P116))</f>
        <v>0</v>
      </c>
      <c r="Q127" s="24">
        <f ca="1">MIN(P116,MAX(0,P116/2-(Q123-Q124)/P118/P116))</f>
        <v>4.3</v>
      </c>
      <c r="S127" s="38"/>
      <c r="U127" s="8" t="s">
        <v>58</v>
      </c>
      <c r="V127" s="6"/>
      <c r="W127" s="6"/>
      <c r="X127" s="6"/>
      <c r="Y127" s="6"/>
      <c r="Z127" s="6"/>
      <c r="AA127" s="6"/>
      <c r="AB127" s="6"/>
      <c r="AC127" s="6"/>
      <c r="AG127" s="24">
        <f ca="1">MIN(AH116,MAX(0,AH116/2-(AG123-AG124)/AH117/AH116))</f>
        <v>1.8521602014776513</v>
      </c>
      <c r="AH127" s="24">
        <f ca="1">MIN(AH116,MAX(0,AH116/2-(AH123-AH124)/AH118/AH116))</f>
        <v>0</v>
      </c>
      <c r="AI127" s="24">
        <f ca="1">MIN(AH116,MAX(0,AH116/2-(AI123-AI124)/AH118/AH116))</f>
        <v>3.8</v>
      </c>
      <c r="AK127" s="38"/>
      <c r="AM127" s="8" t="s">
        <v>58</v>
      </c>
      <c r="AN127" s="6"/>
      <c r="AO127" s="6"/>
      <c r="AP127" s="6"/>
      <c r="AQ127" s="6"/>
      <c r="AR127" s="6"/>
      <c r="AS127" s="6"/>
      <c r="AT127" s="6"/>
      <c r="AU127" s="6"/>
      <c r="AY127" s="24">
        <f ca="1">MIN(AZ116,MAX(0,AZ116/2-(AY123-AY124)/AZ117/AZ116))</f>
        <v>1.5426259566326532</v>
      </c>
      <c r="AZ127" s="24">
        <f ca="1">MIN(AZ116,MAX(0,AZ116/2-(AZ123-AZ124)/AZ118/AZ116))</f>
        <v>0</v>
      </c>
      <c r="BA127" s="24">
        <f ca="1">MIN(AZ116,MAX(0,AZ116/2-(BA123-BA124)/AZ118/AZ116))</f>
        <v>3.2</v>
      </c>
      <c r="BC127" s="38"/>
      <c r="BE127" s="8" t="s">
        <v>58</v>
      </c>
      <c r="BF127" s="6"/>
      <c r="BG127" s="6"/>
      <c r="BH127" s="6"/>
      <c r="BI127" s="6"/>
      <c r="BJ127" s="6"/>
      <c r="BK127" s="6"/>
      <c r="BL127" s="6"/>
      <c r="BM127" s="6"/>
      <c r="BQ127" s="24">
        <f ca="1">MIN(BR116,MAX(0,BR116/2-(BQ123-BQ124)/BR117/BR116))</f>
        <v>1.5964049747376605</v>
      </c>
      <c r="BR127" s="24">
        <f ca="1">MIN(BR116,MAX(0,BR116/2-(BR123-BR124)/BR118/BR116))</f>
        <v>0</v>
      </c>
      <c r="BS127" s="24">
        <f ca="1">MIN(BR116,MAX(0,BR116/2-(BS123-BS124)/BR118/BR116))</f>
        <v>3.2</v>
      </c>
      <c r="BU127" s="38"/>
      <c r="BW127" s="8" t="s">
        <v>58</v>
      </c>
      <c r="BX127" s="6"/>
      <c r="BY127" s="6"/>
      <c r="BZ127" s="6"/>
      <c r="CA127" s="6"/>
      <c r="CB127" s="6"/>
      <c r="CC127" s="6"/>
      <c r="CD127" s="6"/>
      <c r="CE127" s="6"/>
      <c r="CI127" s="24">
        <f ca="1">MIN(CJ116,MAX(0,CJ116/2-(CI123-CI124)/CJ117/CJ116))</f>
        <v>2.0813771213887811</v>
      </c>
      <c r="CJ127" s="24">
        <f ca="1">MIN(CJ116,MAX(0,CJ116/2-(CJ123-CJ124)/CJ118/CJ116))</f>
        <v>0</v>
      </c>
      <c r="CK127" s="24">
        <f ca="1">MIN(CJ116,MAX(0,CJ116/2-(CK123-CK124)/CJ118/CJ116))</f>
        <v>4.2</v>
      </c>
      <c r="CM127" s="38"/>
      <c r="CO127" s="8" t="s">
        <v>58</v>
      </c>
      <c r="CP127" s="6"/>
      <c r="CQ127" s="6"/>
      <c r="CR127" s="6"/>
      <c r="CS127" s="6"/>
      <c r="CT127" s="6"/>
      <c r="CU127" s="6"/>
      <c r="CV127" s="6"/>
      <c r="CW127" s="6"/>
      <c r="DA127" s="24">
        <f ca="1">MIN(DB116,MAX(0,DB116/2-(DA123-DA124)/DB117/DB116))</f>
        <v>1.8050848555512373</v>
      </c>
      <c r="DB127" s="24">
        <f ca="1">MIN(DB116,MAX(0,DB116/2-(DB123-DB124)/DB118/DB116))</f>
        <v>0</v>
      </c>
      <c r="DC127" s="24">
        <f ca="1">MIN(DB116,MAX(0,DB116/2-(DC123-DC124)/DB118/DB116))</f>
        <v>3.6</v>
      </c>
      <c r="DE127" s="38"/>
      <c r="DG127" s="8" t="s">
        <v>58</v>
      </c>
      <c r="DH127" s="6"/>
      <c r="DI127" s="6"/>
      <c r="DJ127" s="6"/>
      <c r="DK127" s="6"/>
      <c r="DL127" s="6"/>
      <c r="DM127" s="6"/>
      <c r="DN127" s="6"/>
      <c r="DO127" s="6"/>
      <c r="DS127" s="24">
        <f ca="1">MIN(DT116,MAX(0,DT116/2-(DS123-DS124)/DT117/DT116))</f>
        <v>1.8050848555512373</v>
      </c>
      <c r="DT127" s="24">
        <f ca="1">MIN(DT116,MAX(0,DT116/2-(DT123-DT124)/DT118/DT116))</f>
        <v>0</v>
      </c>
      <c r="DU127" s="24">
        <f ca="1">MIN(DT116,MAX(0,DT116/2-(DU123-DU124)/DT118/DT116))</f>
        <v>3.6</v>
      </c>
    </row>
    <row r="128" spans="1:126">
      <c r="C128" s="8" t="s">
        <v>66</v>
      </c>
      <c r="O128" s="24">
        <f ca="1">O123+(P117*P116/2-(O123-O124)/P116)*O127-P117*O127^2/2</f>
        <v>40.295211186894264</v>
      </c>
      <c r="P128" s="24">
        <f ca="1">P123+(P118*P116/2-(P123-P124)/P116)*P127-P118*P127^2/2</f>
        <v>160.88629999999998</v>
      </c>
      <c r="Q128" s="24">
        <f ca="1">Q123+(P118*P116/2-(Q123-Q124)/P116)*Q127-P118*Q127^2/2</f>
        <v>151.27910000000003</v>
      </c>
      <c r="S128" s="38"/>
      <c r="U128" s="8" t="s">
        <v>66</v>
      </c>
      <c r="AG128" s="24">
        <f ca="1">AG123+(AH117*AH116/2-(AG123-AG124)/AH116)*AG127-AH117*AG127^2/2</f>
        <v>29.348196382909578</v>
      </c>
      <c r="AH128" s="24">
        <f ca="1">AH123+(AH118*AH116/2-(AH123-AH124)/AH116)*AH127-AH118*AH127^2/2</f>
        <v>175.78719999999998</v>
      </c>
      <c r="AI128" s="24">
        <f ca="1">AI123+(AH118*AH116/2-(AI123-AI124)/AH116)*AI127-AH118*AI127^2/2</f>
        <v>170.74949999999998</v>
      </c>
      <c r="AK128" s="38"/>
      <c r="AM128" s="8" t="s">
        <v>66</v>
      </c>
      <c r="AY128" s="24">
        <f ca="1">AY123+(AZ117*AZ116/2-(AY123-AY124)/AZ116)*AY127-AZ117*AY127^2/2</f>
        <v>13.590018904705438</v>
      </c>
      <c r="AZ128" s="24">
        <f ca="1">AZ123+(AZ118*AZ116/2-(AZ123-AZ124)/AZ116)*AZ127-AZ118*AZ127^2/2</f>
        <v>162.55299999999997</v>
      </c>
      <c r="BA128" s="24">
        <f ca="1">BA123+(AZ118*AZ116/2-(BA123-BA124)/AZ116)*BA127-AZ118*BA127^2/2</f>
        <v>79.341999999999985</v>
      </c>
      <c r="BC128" s="38"/>
      <c r="BE128" s="8" t="s">
        <v>66</v>
      </c>
      <c r="BQ128" s="24">
        <f ca="1">BQ123+(BR117*BR116/2-(BQ123-BQ124)/BR116)*BQ127-BR117*BQ127^2/2</f>
        <v>21.838132539836778</v>
      </c>
      <c r="BR128" s="24">
        <f ca="1">BR123+(BR118*BR116/2-(BR123-BR124)/BR116)*BR127-BR118*BR127^2/2</f>
        <v>75.8309</v>
      </c>
      <c r="BS128" s="24">
        <f ca="1">BS123+(BR118*BR116/2-(BS123-BS124)/BR116)*BS127-BR118*BS127^2/2</f>
        <v>155.42259999999999</v>
      </c>
      <c r="BU128" s="38"/>
      <c r="BW128" s="8" t="s">
        <v>66</v>
      </c>
      <c r="CI128" s="24">
        <f ca="1">CI123+(CJ117*CJ116/2-(CI123-CI124)/CJ116)*CI127-CJ117*CI127^2/2</f>
        <v>40.145723462667902</v>
      </c>
      <c r="CJ128" s="24">
        <f ca="1">CJ123+(CJ118*CJ116/2-(CJ123-CJ124)/CJ116)*CJ127-CJ118*CJ127^2/2</f>
        <v>152.43539999999996</v>
      </c>
      <c r="CK128" s="24">
        <f ca="1">CK123+(CJ118*CJ116/2-(CK123-CK124)/CJ116)*CK127-CJ118*CK127^2/2</f>
        <v>150.46840000000009</v>
      </c>
      <c r="CM128" s="38"/>
      <c r="CO128" s="8" t="s">
        <v>66</v>
      </c>
      <c r="DA128" s="24">
        <f ca="1">DA123+(DB117*DB116/2-(DA123-DA124)/DB116)*DA127-DB117*DA127^2/2</f>
        <v>38.208865268601315</v>
      </c>
      <c r="DB128" s="24">
        <f ca="1">DB123+(DB118*DB116/2-(DB123-DB124)/DB116)*DB127-DB118*DB127^2/2</f>
        <v>149.42840000000001</v>
      </c>
      <c r="DC128" s="24">
        <f ca="1">DC123+(DB118*DB116/2-(DC123-DC124)/DB116)*DC127-DB118*DC127^2/2</f>
        <v>113.29560000000001</v>
      </c>
      <c r="DE128" s="38"/>
      <c r="DG128" s="8" t="s">
        <v>66</v>
      </c>
      <c r="DS128" s="24">
        <f ca="1">DS123+(DT117*DT116/2-(DS123-DS124)/DT116)*DS127-DT117*DS127^2/2</f>
        <v>38.208865268601315</v>
      </c>
      <c r="DT128" s="24">
        <f ca="1">DT123+(DT118*DT116/2-(DT123-DT124)/DT116)*DT127-DT118*DT127^2/2</f>
        <v>149.42840000000001</v>
      </c>
      <c r="DU128" s="24">
        <f ca="1">DU123+(DT118*DT116/2-(DU123-DU124)/DT116)*DU127-DT118*DU127^2/2</f>
        <v>113.29560000000001</v>
      </c>
    </row>
    <row r="129" spans="1:126">
      <c r="S129" s="38"/>
      <c r="AK129" s="38"/>
      <c r="BC129" s="38"/>
      <c r="BU129" s="38"/>
      <c r="CM129" s="38"/>
      <c r="DE129" s="38"/>
    </row>
    <row r="130" spans="1:126" s="21" customFormat="1">
      <c r="D130" s="23" t="s">
        <v>32</v>
      </c>
      <c r="E130" s="23" t="s">
        <v>33</v>
      </c>
      <c r="F130" s="23" t="s">
        <v>34</v>
      </c>
      <c r="G130" s="23" t="s">
        <v>35</v>
      </c>
      <c r="H130" s="23" t="s">
        <v>36</v>
      </c>
      <c r="I130" s="23" t="s">
        <v>37</v>
      </c>
      <c r="J130" s="23" t="s">
        <v>39</v>
      </c>
      <c r="K130" s="23" t="s">
        <v>40</v>
      </c>
      <c r="L130" s="23" t="s">
        <v>41</v>
      </c>
      <c r="M130" s="23" t="s">
        <v>42</v>
      </c>
      <c r="N130" s="23" t="s">
        <v>53</v>
      </c>
      <c r="O130" s="20" t="s">
        <v>32</v>
      </c>
      <c r="P130" s="23" t="s">
        <v>51</v>
      </c>
      <c r="Q130" s="23" t="s">
        <v>52</v>
      </c>
      <c r="S130" s="40"/>
      <c r="V130" s="23" t="s">
        <v>32</v>
      </c>
      <c r="W130" s="23" t="s">
        <v>33</v>
      </c>
      <c r="X130" s="23" t="s">
        <v>34</v>
      </c>
      <c r="Y130" s="23" t="s">
        <v>35</v>
      </c>
      <c r="Z130" s="23" t="s">
        <v>36</v>
      </c>
      <c r="AA130" s="23" t="s">
        <v>37</v>
      </c>
      <c r="AB130" s="23" t="s">
        <v>39</v>
      </c>
      <c r="AC130" s="23" t="s">
        <v>40</v>
      </c>
      <c r="AD130" s="23" t="s">
        <v>41</v>
      </c>
      <c r="AE130" s="23" t="s">
        <v>42</v>
      </c>
      <c r="AF130" s="23" t="s">
        <v>53</v>
      </c>
      <c r="AG130" s="20" t="s">
        <v>32</v>
      </c>
      <c r="AH130" s="23" t="s">
        <v>51</v>
      </c>
      <c r="AI130" s="23" t="s">
        <v>52</v>
      </c>
      <c r="AK130" s="40"/>
      <c r="AN130" s="23" t="s">
        <v>32</v>
      </c>
      <c r="AO130" s="23" t="s">
        <v>33</v>
      </c>
      <c r="AP130" s="23" t="s">
        <v>34</v>
      </c>
      <c r="AQ130" s="23" t="s">
        <v>35</v>
      </c>
      <c r="AR130" s="23" t="s">
        <v>36</v>
      </c>
      <c r="AS130" s="23" t="s">
        <v>37</v>
      </c>
      <c r="AT130" s="23" t="s">
        <v>39</v>
      </c>
      <c r="AU130" s="23" t="s">
        <v>40</v>
      </c>
      <c r="AV130" s="23" t="s">
        <v>41</v>
      </c>
      <c r="AW130" s="23" t="s">
        <v>42</v>
      </c>
      <c r="AX130" s="23" t="s">
        <v>53</v>
      </c>
      <c r="AY130" s="20" t="s">
        <v>32</v>
      </c>
      <c r="AZ130" s="23" t="s">
        <v>51</v>
      </c>
      <c r="BA130" s="23" t="s">
        <v>52</v>
      </c>
      <c r="BC130" s="40"/>
      <c r="BF130" s="23" t="s">
        <v>32</v>
      </c>
      <c r="BG130" s="23" t="s">
        <v>33</v>
      </c>
      <c r="BH130" s="23" t="s">
        <v>34</v>
      </c>
      <c r="BI130" s="23" t="s">
        <v>35</v>
      </c>
      <c r="BJ130" s="23" t="s">
        <v>36</v>
      </c>
      <c r="BK130" s="23" t="s">
        <v>37</v>
      </c>
      <c r="BL130" s="23" t="s">
        <v>39</v>
      </c>
      <c r="BM130" s="23" t="s">
        <v>40</v>
      </c>
      <c r="BN130" s="23" t="s">
        <v>41</v>
      </c>
      <c r="BO130" s="23" t="s">
        <v>42</v>
      </c>
      <c r="BP130" s="23" t="s">
        <v>53</v>
      </c>
      <c r="BQ130" s="20" t="s">
        <v>32</v>
      </c>
      <c r="BR130" s="23" t="s">
        <v>51</v>
      </c>
      <c r="BS130" s="23" t="s">
        <v>52</v>
      </c>
      <c r="BU130" s="40"/>
      <c r="BX130" s="23" t="s">
        <v>32</v>
      </c>
      <c r="BY130" s="23" t="s">
        <v>33</v>
      </c>
      <c r="BZ130" s="23" t="s">
        <v>34</v>
      </c>
      <c r="CA130" s="23" t="s">
        <v>35</v>
      </c>
      <c r="CB130" s="23" t="s">
        <v>36</v>
      </c>
      <c r="CC130" s="23" t="s">
        <v>37</v>
      </c>
      <c r="CD130" s="23" t="s">
        <v>39</v>
      </c>
      <c r="CE130" s="23" t="s">
        <v>40</v>
      </c>
      <c r="CF130" s="23" t="s">
        <v>41</v>
      </c>
      <c r="CG130" s="23" t="s">
        <v>42</v>
      </c>
      <c r="CH130" s="23" t="s">
        <v>53</v>
      </c>
      <c r="CI130" s="20" t="s">
        <v>32</v>
      </c>
      <c r="CJ130" s="23" t="s">
        <v>51</v>
      </c>
      <c r="CK130" s="23" t="s">
        <v>52</v>
      </c>
      <c r="CM130" s="40"/>
      <c r="CP130" s="23" t="s">
        <v>32</v>
      </c>
      <c r="CQ130" s="23" t="s">
        <v>33</v>
      </c>
      <c r="CR130" s="23" t="s">
        <v>34</v>
      </c>
      <c r="CS130" s="23" t="s">
        <v>35</v>
      </c>
      <c r="CT130" s="23" t="s">
        <v>36</v>
      </c>
      <c r="CU130" s="23" t="s">
        <v>37</v>
      </c>
      <c r="CV130" s="23" t="s">
        <v>39</v>
      </c>
      <c r="CW130" s="23" t="s">
        <v>40</v>
      </c>
      <c r="CX130" s="23" t="s">
        <v>41</v>
      </c>
      <c r="CY130" s="23" t="s">
        <v>42</v>
      </c>
      <c r="CZ130" s="23" t="s">
        <v>53</v>
      </c>
      <c r="DA130" s="20" t="s">
        <v>32</v>
      </c>
      <c r="DB130" s="23" t="s">
        <v>51</v>
      </c>
      <c r="DC130" s="23" t="s">
        <v>52</v>
      </c>
      <c r="DE130" s="40"/>
      <c r="DH130" s="23" t="s">
        <v>32</v>
      </c>
      <c r="DI130" s="23" t="s">
        <v>33</v>
      </c>
      <c r="DJ130" s="23" t="s">
        <v>34</v>
      </c>
      <c r="DK130" s="23" t="s">
        <v>35</v>
      </c>
      <c r="DL130" s="23" t="s">
        <v>36</v>
      </c>
      <c r="DM130" s="23" t="s">
        <v>37</v>
      </c>
      <c r="DN130" s="23" t="s">
        <v>39</v>
      </c>
      <c r="DO130" s="23" t="s">
        <v>40</v>
      </c>
      <c r="DP130" s="23" t="s">
        <v>41</v>
      </c>
      <c r="DQ130" s="23" t="s">
        <v>42</v>
      </c>
      <c r="DR130" s="23" t="s">
        <v>53</v>
      </c>
      <c r="DS130" s="20" t="s">
        <v>32</v>
      </c>
      <c r="DT130" s="23" t="s">
        <v>51</v>
      </c>
      <c r="DU130" s="23" t="s">
        <v>52</v>
      </c>
    </row>
    <row r="131" spans="1:126" s="21" customFormat="1">
      <c r="A131" s="22" t="s">
        <v>38</v>
      </c>
      <c r="C131" s="8" t="s">
        <v>11</v>
      </c>
      <c r="D131" s="24">
        <f ca="1">D123+D125*F119/100-P117*F119^2/20000</f>
        <v>-39.08478749999999</v>
      </c>
      <c r="E131" s="24">
        <f ca="1">E123+E125*F119/100-P118*F119^2/20000</f>
        <v>-24.665424999999995</v>
      </c>
      <c r="F131" s="24">
        <f ca="1">F123-(F123-F124)/P116*F119/100</f>
        <v>139.23074418604651</v>
      </c>
      <c r="G131" s="24">
        <f ca="1">G123-(G123-G124)/P116*F119/100</f>
        <v>73.928127906976741</v>
      </c>
      <c r="H131" s="24">
        <f ca="1">H123-(H123-H124)/P116*F119/100</f>
        <v>8.6644418604651161</v>
      </c>
      <c r="I131" s="24">
        <f ca="1">I123-(I123-I124)/P116*F119/100</f>
        <v>12.746639534883721</v>
      </c>
      <c r="J131" s="24">
        <f ca="1">(ABS(F131)+ABS(H131))*SIGN(F131)</f>
        <v>147.89518604651161</v>
      </c>
      <c r="K131" s="24">
        <f ca="1">(ABS(G131)+ABS(I131))*SIGN(G131)</f>
        <v>86.674767441860467</v>
      </c>
      <c r="L131" s="24">
        <f ca="1">(ABS(J131)+0.3*ABS(K131))*SIGN(J131)</f>
        <v>173.89761627906975</v>
      </c>
      <c r="M131" s="24">
        <f t="shared" ref="M131:M134" ca="1" si="507">(ABS(K131)+0.3*ABS(J131))*SIGN(K131)</f>
        <v>131.04332325581396</v>
      </c>
      <c r="N131" s="24">
        <f ca="1">IF($C$2&lt;=$C$3,L131,M131)</f>
        <v>173.89761627906975</v>
      </c>
      <c r="O131" s="24">
        <f ca="1">D131</f>
        <v>-39.08478749999999</v>
      </c>
      <c r="P131" s="24">
        <f ca="1">E131+N131</f>
        <v>149.23219127906975</v>
      </c>
      <c r="Q131" s="24">
        <f ca="1">E131-N131</f>
        <v>-198.56304127906975</v>
      </c>
      <c r="S131" s="35" t="s">
        <v>38</v>
      </c>
      <c r="U131" s="8" t="s">
        <v>11</v>
      </c>
      <c r="V131" s="24">
        <f ca="1">V123+V125*X119/100-AH117*X119^2/20000</f>
        <v>-23.938537499999995</v>
      </c>
      <c r="W131" s="24">
        <f ca="1">W123+W125*X119/100-AH118*X119^2/20000</f>
        <v>-14.933874999999999</v>
      </c>
      <c r="X131" s="24">
        <f ca="1">X123-(X123-X124)/AH116*X119/100</f>
        <v>135.8789342105263</v>
      </c>
      <c r="Y131" s="24">
        <f ca="1">Y123-(Y123-Y124)/AH116*X119/100</f>
        <v>71.979644736842118</v>
      </c>
      <c r="Z131" s="24">
        <f ca="1">Z123-(Z123-Z124)/AH116*X119/100</f>
        <v>8.4549078947368415</v>
      </c>
      <c r="AA131" s="24">
        <f ca="1">AA123-(AA123-AA124)/AH116*X119/100</f>
        <v>12.438394736842106</v>
      </c>
      <c r="AB131" s="24">
        <f ca="1">(ABS(X131)+ABS(Z131))*SIGN(X131)</f>
        <v>144.33384210526313</v>
      </c>
      <c r="AC131" s="24">
        <f ca="1">(ABS(Y131)+ABS(AA131))*SIGN(Y131)</f>
        <v>84.418039473684217</v>
      </c>
      <c r="AD131" s="24">
        <f ca="1">(ABS(AB131)+0.3*ABS(AC131))*SIGN(AB131)</f>
        <v>169.6592539473684</v>
      </c>
      <c r="AE131" s="24">
        <f t="shared" ref="AE131:AE134" ca="1" si="508">(ABS(AC131)+0.3*ABS(AB131))*SIGN(AC131)</f>
        <v>127.71819210526316</v>
      </c>
      <c r="AF131" s="24">
        <f ca="1">IF($C$2&lt;=$C$3,AD131,AE131)</f>
        <v>169.6592539473684</v>
      </c>
      <c r="AG131" s="24">
        <f ca="1">V131</f>
        <v>-23.938537499999995</v>
      </c>
      <c r="AH131" s="24">
        <f ca="1">W131+AF131</f>
        <v>154.7253789473684</v>
      </c>
      <c r="AI131" s="24">
        <f ca="1">W131-AF131</f>
        <v>-184.5931289473684</v>
      </c>
      <c r="AK131" s="35" t="s">
        <v>38</v>
      </c>
      <c r="AM131" s="8" t="s">
        <v>11</v>
      </c>
      <c r="AN131" s="24">
        <f ca="1">AN123+AN125*AP119/100-AZ117*AP119^2/20000</f>
        <v>-14.288150000000002</v>
      </c>
      <c r="AO131" s="24">
        <f ca="1">AO123+AO125*AP119/100-AZ118*AP119^2/20000</f>
        <v>-8.9802999999999997</v>
      </c>
      <c r="AP131" s="24">
        <f ca="1">AP123-(AP123-AP124)/AZ116*AP119/100</f>
        <v>121.79317187499998</v>
      </c>
      <c r="AQ131" s="24">
        <f ca="1">AQ123-(AQ123-AQ124)/AZ116*AP119/100</f>
        <v>64.490906249999995</v>
      </c>
      <c r="AR131" s="24">
        <f ca="1">AR123-(AR123-AR124)/AZ116*AP119/100</f>
        <v>7.5864374999999997</v>
      </c>
      <c r="AS131" s="24">
        <f ca="1">AS123-(AS123-AS124)/AZ116*AP119/100</f>
        <v>11.1614375</v>
      </c>
      <c r="AT131" s="24">
        <f ca="1">(ABS(AP131)+ABS(AR131))*SIGN(AP131)</f>
        <v>129.37960937499997</v>
      </c>
      <c r="AU131" s="24">
        <f ca="1">(ABS(AQ131)+ABS(AS131))*SIGN(AQ131)</f>
        <v>75.65234375</v>
      </c>
      <c r="AV131" s="24">
        <f ca="1">(ABS(AT131)+0.3*ABS(AU131))*SIGN(AT131)</f>
        <v>152.07531249999997</v>
      </c>
      <c r="AW131" s="24">
        <f t="shared" ref="AW131:AW134" ca="1" si="509">(ABS(AU131)+0.3*ABS(AT131))*SIGN(AU131)</f>
        <v>114.4662265625</v>
      </c>
      <c r="AX131" s="24">
        <f ca="1">IF($C$2&lt;=$C$3,AV131,AW131)</f>
        <v>152.07531249999997</v>
      </c>
      <c r="AY131" s="24">
        <f ca="1">AN131</f>
        <v>-14.288150000000002</v>
      </c>
      <c r="AZ131" s="24">
        <f ca="1">AO131+AX131</f>
        <v>143.09501249999997</v>
      </c>
      <c r="BA131" s="24">
        <f ca="1">AO131-AX131</f>
        <v>-161.05561249999997</v>
      </c>
      <c r="BC131" s="35" t="s">
        <v>38</v>
      </c>
      <c r="BE131" s="8" t="s">
        <v>11</v>
      </c>
      <c r="BF131" s="24">
        <f ca="1">BF123+BF125*BH119/100-BR117*BH119^2/20000</f>
        <v>-31.991275000000002</v>
      </c>
      <c r="BG131" s="24">
        <f ca="1">BG123+BG125*BH119/100-BR118*BH119^2/20000</f>
        <v>-20.0386375</v>
      </c>
      <c r="BH131" s="24">
        <f ca="1">BH123-(BH123-BH124)/BR116*BH119/100</f>
        <v>71.92129687500001</v>
      </c>
      <c r="BI131" s="24">
        <f ca="1">BI123-(BI123-BI124)/BR116*BH119/100</f>
        <v>37.943187500000001</v>
      </c>
      <c r="BJ131" s="24">
        <f ca="1">BJ123-(BJ123-BJ124)/BR116*BH119/100</f>
        <v>4.4729062500000003</v>
      </c>
      <c r="BK131" s="24">
        <f ca="1">BK123-(BK123-BK124)/BR116*BH119/100</f>
        <v>6.5806718750000002</v>
      </c>
      <c r="BL131" s="24">
        <f ca="1">(ABS(BH131)+ABS(BJ131))*SIGN(BH131)</f>
        <v>76.394203125000004</v>
      </c>
      <c r="BM131" s="24">
        <f ca="1">(ABS(BI131)+ABS(BK131))*SIGN(BI131)</f>
        <v>44.523859375000001</v>
      </c>
      <c r="BN131" s="24">
        <f ca="1">(ABS(BL131)+0.3*ABS(BM131))*SIGN(BL131)</f>
        <v>89.75136093750001</v>
      </c>
      <c r="BO131" s="24">
        <f t="shared" ref="BO131:BO134" ca="1" si="510">(ABS(BM131)+0.3*ABS(BL131))*SIGN(BM131)</f>
        <v>67.442120312500009</v>
      </c>
      <c r="BP131" s="24">
        <f ca="1">IF($C$2&lt;=$C$3,BN131,BO131)</f>
        <v>89.75136093750001</v>
      </c>
      <c r="BQ131" s="24">
        <f ca="1">BF131</f>
        <v>-31.991275000000002</v>
      </c>
      <c r="BR131" s="24">
        <f ca="1">BG131+BP131</f>
        <v>69.712723437500017</v>
      </c>
      <c r="BS131" s="24">
        <f ca="1">BG131-BP131</f>
        <v>-109.7899984375</v>
      </c>
      <c r="BU131" s="35" t="s">
        <v>38</v>
      </c>
      <c r="BW131" s="8" t="s">
        <v>11</v>
      </c>
      <c r="BX131" s="24">
        <f ca="1">BX123+BX125*BZ119/100-CJ117*BZ119^2/20000</f>
        <v>-36.984124999999992</v>
      </c>
      <c r="BY131" s="24">
        <f ca="1">BY123+BY125*BZ119/100-CJ118*BZ119^2/20000</f>
        <v>-23.042237500000006</v>
      </c>
      <c r="BZ131" s="24">
        <f ca="1">BZ123-(BZ123-BZ124)/CJ116*BZ119/100</f>
        <v>131.31975</v>
      </c>
      <c r="CA131" s="24">
        <f ca="1">CA123-(CA123-CA124)/CJ116*BZ119/100</f>
        <v>69.618583333333333</v>
      </c>
      <c r="CB131" s="24">
        <f ca="1">CB123-(CB123-CB124)/CJ116*BZ119/100</f>
        <v>8.1765000000000008</v>
      </c>
      <c r="CC131" s="24">
        <f ca="1">CC123-(CC123-CC124)/CJ116*BZ119/100</f>
        <v>12.028916666666667</v>
      </c>
      <c r="CD131" s="24">
        <f ca="1">(ABS(BZ131)+ABS(CB131))*SIGN(BZ131)</f>
        <v>139.49625</v>
      </c>
      <c r="CE131" s="24">
        <f ca="1">(ABS(CA131)+ABS(CC131))*SIGN(CA131)</f>
        <v>81.647500000000008</v>
      </c>
      <c r="CF131" s="24">
        <f ca="1">(ABS(CD131)+0.3*ABS(CE131))*SIGN(CD131)</f>
        <v>163.9905</v>
      </c>
      <c r="CG131" s="24">
        <f t="shared" ref="CG131:CG134" ca="1" si="511">(ABS(CE131)+0.3*ABS(CD131))*SIGN(CE131)</f>
        <v>123.496375</v>
      </c>
      <c r="CH131" s="24">
        <f ca="1">IF($C$2&lt;=$C$3,CF131,CG131)</f>
        <v>163.9905</v>
      </c>
      <c r="CI131" s="24">
        <f ca="1">BX131</f>
        <v>-36.984124999999992</v>
      </c>
      <c r="CJ131" s="24">
        <f ca="1">BY131+CH131</f>
        <v>140.9482625</v>
      </c>
      <c r="CK131" s="24">
        <f ca="1">BY131-CH131</f>
        <v>-187.0327375</v>
      </c>
      <c r="CM131" s="35" t="s">
        <v>38</v>
      </c>
      <c r="CO131" s="8" t="s">
        <v>11</v>
      </c>
      <c r="CP131" s="24">
        <f ca="1">CP123+CP125*CR119/100-DB117*CR119^2/20000</f>
        <v>-16.268774999999998</v>
      </c>
      <c r="CQ131" s="24">
        <f ca="1">CQ123+CQ125*CR119/100-DB118*CR119^2/20000</f>
        <v>-10.060687500000002</v>
      </c>
      <c r="CR131" s="24">
        <f ca="1">CR123-(CR123-CR124)/DB116*CR119/100</f>
        <v>117.52222222222223</v>
      </c>
      <c r="CS131" s="24">
        <f ca="1">CS123-(CS123-CS124)/DB116*CR119/100</f>
        <v>62.242611111111117</v>
      </c>
      <c r="CT131" s="24">
        <f ca="1">CT123-(CT123-CT124)/DB116*CR119/100</f>
        <v>7.3037916666666662</v>
      </c>
      <c r="CU131" s="24">
        <f ca="1">CU123-(CU123-CU124)/DB116*CR119/100</f>
        <v>10.745666666666667</v>
      </c>
      <c r="CV131" s="24">
        <f ca="1">(ABS(CR131)+ABS(CT131))*SIGN(CR131)</f>
        <v>124.82601388888889</v>
      </c>
      <c r="CW131" s="24">
        <f ca="1">(ABS(CS131)+ABS(CU131))*SIGN(CS131)</f>
        <v>72.988277777777782</v>
      </c>
      <c r="CX131" s="24">
        <f ca="1">(ABS(CV131)+0.3*ABS(CW131))*SIGN(CV131)</f>
        <v>146.72249722222222</v>
      </c>
      <c r="CY131" s="24">
        <f t="shared" ref="CY131:CY134" ca="1" si="512">(ABS(CW131)+0.3*ABS(CV131))*SIGN(CW131)</f>
        <v>110.43608194444445</v>
      </c>
      <c r="CZ131" s="24">
        <f ca="1">IF($C$2&lt;=$C$3,CX131,CY131)</f>
        <v>146.72249722222222</v>
      </c>
      <c r="DA131" s="24">
        <f ca="1">CP131</f>
        <v>-16.268774999999998</v>
      </c>
      <c r="DB131" s="24">
        <f ca="1">CQ131+CZ131</f>
        <v>136.66180972222222</v>
      </c>
      <c r="DC131" s="24">
        <f ca="1">CQ131-CZ131</f>
        <v>-156.78318472222222</v>
      </c>
      <c r="DE131" s="35" t="s">
        <v>38</v>
      </c>
      <c r="DG131" s="8" t="s">
        <v>11</v>
      </c>
      <c r="DH131" s="24">
        <f ca="1">DH123+DH125*DJ119/100-DT117*DJ119^2/20000</f>
        <v>-16.268774999999998</v>
      </c>
      <c r="DI131" s="24">
        <f ca="1">DI123+DI125*DJ119/100-DT118*DJ119^2/20000</f>
        <v>-10.060687500000002</v>
      </c>
      <c r="DJ131" s="24">
        <f ca="1">DJ123-(DJ123-DJ124)/DT116*DJ119/100</f>
        <v>117.52222222222223</v>
      </c>
      <c r="DK131" s="24">
        <f ca="1">DK123-(DK123-DK124)/DT116*DJ119/100</f>
        <v>62.242611111111117</v>
      </c>
      <c r="DL131" s="24">
        <f ca="1">DL123-(DL123-DL124)/DT116*DJ119/100</f>
        <v>7.3037916666666662</v>
      </c>
      <c r="DM131" s="24">
        <f ca="1">DM123-(DM123-DM124)/DT116*DJ119/100</f>
        <v>10.745666666666667</v>
      </c>
      <c r="DN131" s="24">
        <f ca="1">(ABS(DJ131)+ABS(DL131))*SIGN(DJ131)</f>
        <v>124.82601388888889</v>
      </c>
      <c r="DO131" s="24">
        <f ca="1">(ABS(DK131)+ABS(DM131))*SIGN(DK131)</f>
        <v>72.988277777777782</v>
      </c>
      <c r="DP131" s="24">
        <f ca="1">(ABS(DN131)+0.3*ABS(DO131))*SIGN(DN131)</f>
        <v>146.72249722222222</v>
      </c>
      <c r="DQ131" s="24">
        <f t="shared" ref="DQ131:DQ134" ca="1" si="513">(ABS(DO131)+0.3*ABS(DN131))*SIGN(DO131)</f>
        <v>110.43608194444445</v>
      </c>
      <c r="DR131" s="24">
        <f ca="1">IF($C$2&lt;=$C$3,DP131,DQ131)</f>
        <v>146.72249722222222</v>
      </c>
      <c r="DS131" s="24">
        <f ca="1">DH131</f>
        <v>-16.268774999999998</v>
      </c>
      <c r="DT131" s="24">
        <f ca="1">DI131+DR131</f>
        <v>136.66180972222222</v>
      </c>
      <c r="DU131" s="24">
        <f ca="1">DI131-DR131</f>
        <v>-156.78318472222222</v>
      </c>
    </row>
    <row r="132" spans="1:126" s="21" customFormat="1">
      <c r="C132" s="8" t="s">
        <v>10</v>
      </c>
      <c r="D132" s="24">
        <f ca="1">D124-D126*F120/100-P117*F120^2/20000</f>
        <v>-33.402737500000001</v>
      </c>
      <c r="E132" s="24">
        <f ca="1">E124-E126*F120/100-P118*F120^2/20000</f>
        <v>-20.629124999999995</v>
      </c>
      <c r="F132" s="24">
        <f ca="1">F124-(F124-F123)/P116*F119/100</f>
        <v>-127.70674418604651</v>
      </c>
      <c r="G132" s="24">
        <f ca="1">G124-(G124-G123)/P116*F119/100</f>
        <v>-67.715127906976747</v>
      </c>
      <c r="H132" s="24">
        <f ca="1">H124-(H124-H123)/P116*F119/100</f>
        <v>-7.9424418604651166</v>
      </c>
      <c r="I132" s="24">
        <f ca="1">I124-(I124-I123)/P116*F119/100</f>
        <v>-11.685639534883721</v>
      </c>
      <c r="J132" s="24">
        <f t="shared" ref="J132:J134" ca="1" si="514">(ABS(F132)+ABS(H132))*SIGN(F132)</f>
        <v>-135.64918604651163</v>
      </c>
      <c r="K132" s="24">
        <f t="shared" ref="K132:K134" ca="1" si="515">(ABS(G132)+ABS(I132))*SIGN(G132)</f>
        <v>-79.400767441860467</v>
      </c>
      <c r="L132" s="24">
        <f t="shared" ref="L132:L134" ca="1" si="516">(ABS(J132)+0.3*ABS(K132))*SIGN(J132)</f>
        <v>-159.46941627906978</v>
      </c>
      <c r="M132" s="24">
        <f t="shared" ca="1" si="507"/>
        <v>-120.09552325581396</v>
      </c>
      <c r="N132" s="24">
        <f ca="1">IF($C$2&lt;=$C$3,L132,M132)</f>
        <v>-159.46941627906978</v>
      </c>
      <c r="O132" s="24">
        <f t="shared" ref="O132:O134" ca="1" si="517">D132</f>
        <v>-33.402737500000001</v>
      </c>
      <c r="P132" s="24">
        <f t="shared" ref="P132:P134" ca="1" si="518">E132+N132</f>
        <v>-180.09854127906976</v>
      </c>
      <c r="Q132" s="24">
        <f t="shared" ref="Q132:Q134" ca="1" si="519">E132-N132</f>
        <v>138.84029127906979</v>
      </c>
      <c r="S132" s="40"/>
      <c r="U132" s="8" t="s">
        <v>10</v>
      </c>
      <c r="V132" s="24">
        <f ca="1">V124-V126*X120/100-AH117*X120^2/20000</f>
        <v>-30.943237500000002</v>
      </c>
      <c r="W132" s="24">
        <f ca="1">W124-W126*X120/100-AH118*X120^2/20000</f>
        <v>-19.338174999999996</v>
      </c>
      <c r="X132" s="24">
        <f ca="1">X124-(X124-X123)/AH116*X119/100</f>
        <v>-136.1599342105263</v>
      </c>
      <c r="Y132" s="24">
        <f ca="1">Y124-(Y124-Y123)/AH116*X119/100</f>
        <v>-72.164644736842092</v>
      </c>
      <c r="Z132" s="24">
        <f ca="1">Z124-(Z124-Z123)/AH116*X119/100</f>
        <v>-8.4719078947368409</v>
      </c>
      <c r="AA132" s="24">
        <f ca="1">AA124-(AA124-AA123)/AH116*X119/100</f>
        <v>-12.464394736842106</v>
      </c>
      <c r="AB132" s="24">
        <f t="shared" ref="AB132:AB134" ca="1" si="520">(ABS(X132)+ABS(Z132))*SIGN(X132)</f>
        <v>-144.63184210526313</v>
      </c>
      <c r="AC132" s="24">
        <f t="shared" ref="AC132:AC134" ca="1" si="521">(ABS(Y132)+ABS(AA132))*SIGN(Y132)</f>
        <v>-84.629039473684202</v>
      </c>
      <c r="AD132" s="24">
        <f t="shared" ref="AD132:AD134" ca="1" si="522">(ABS(AB132)+0.3*ABS(AC132))*SIGN(AB132)</f>
        <v>-170.0205539473684</v>
      </c>
      <c r="AE132" s="24">
        <f t="shared" ca="1" si="508"/>
        <v>-128.01859210526314</v>
      </c>
      <c r="AF132" s="24">
        <f ca="1">IF($C$2&lt;=$C$3,AD132,AE132)</f>
        <v>-170.0205539473684</v>
      </c>
      <c r="AG132" s="24">
        <f t="shared" ref="AG132:AG134" ca="1" si="523">V132</f>
        <v>-30.943237500000002</v>
      </c>
      <c r="AH132" s="24">
        <f t="shared" ref="AH132:AH134" ca="1" si="524">W132+AF132</f>
        <v>-189.35872894736841</v>
      </c>
      <c r="AI132" s="24">
        <f t="shared" ref="AI132:AI134" ca="1" si="525">W132-AF132</f>
        <v>150.68237894736839</v>
      </c>
      <c r="AK132" s="40"/>
      <c r="AM132" s="8" t="s">
        <v>10</v>
      </c>
      <c r="AN132" s="24">
        <f ca="1">AN124-AN126*AP120/100-AZ117*AP120^2/20000</f>
        <v>-30.944650000000003</v>
      </c>
      <c r="AO132" s="24">
        <f ca="1">AO124-AO126*AP120/100-AZ118*AP120^2/20000</f>
        <v>-19.645900000000001</v>
      </c>
      <c r="AP132" s="24">
        <f ca="1">AP124-(AP124-AP123)/AZ116*AP119/100</f>
        <v>-58.834171875000003</v>
      </c>
      <c r="AQ132" s="24">
        <f ca="1">AQ124-(AQ124-AQ123)/AZ116*AP119/100</f>
        <v>-31.016906249999998</v>
      </c>
      <c r="AR132" s="24">
        <f ca="1">AR124-(AR124-AR123)/AZ116*AP119/100</f>
        <v>-3.6604375000000005</v>
      </c>
      <c r="AS132" s="24">
        <f ca="1">AS124-(AS124-AS123)/AZ116*AP119/100</f>
        <v>-5.3854375000000001</v>
      </c>
      <c r="AT132" s="24">
        <f t="shared" ref="AT132:AT134" ca="1" si="526">(ABS(AP132)+ABS(AR132))*SIGN(AP132)</f>
        <v>-62.494609375000003</v>
      </c>
      <c r="AU132" s="24">
        <f t="shared" ref="AU132:AU134" ca="1" si="527">(ABS(AQ132)+ABS(AS132))*SIGN(AQ132)</f>
        <v>-36.40234375</v>
      </c>
      <c r="AV132" s="24">
        <f t="shared" ref="AV132:AV134" ca="1" si="528">(ABS(AT132)+0.3*ABS(AU132))*SIGN(AT132)</f>
        <v>-73.415312499999999</v>
      </c>
      <c r="AW132" s="24">
        <f t="shared" ca="1" si="509"/>
        <v>-55.150726562499997</v>
      </c>
      <c r="AX132" s="24">
        <f ca="1">IF($C$2&lt;=$C$3,AV132,AW132)</f>
        <v>-73.415312499999999</v>
      </c>
      <c r="AY132" s="24">
        <f t="shared" ref="AY132:AY134" ca="1" si="529">AN132</f>
        <v>-30.944650000000003</v>
      </c>
      <c r="AZ132" s="24">
        <f t="shared" ref="AZ132:AZ134" ca="1" si="530">AO132+AX132</f>
        <v>-93.061212499999996</v>
      </c>
      <c r="BA132" s="24">
        <f t="shared" ref="BA132:BA134" ca="1" si="531">AO132-AX132</f>
        <v>53.769412500000001</v>
      </c>
      <c r="BC132" s="40"/>
      <c r="BE132" s="8" t="s">
        <v>10</v>
      </c>
      <c r="BF132" s="24">
        <f ca="1">BF124-BF126*BH120/100-BR117*BH120^2/20000</f>
        <v>-18.596574999999994</v>
      </c>
      <c r="BG132" s="24">
        <f ca="1">BG124-BG126*BH120/100-BR118*BH120^2/20000</f>
        <v>-11.696837500000003</v>
      </c>
      <c r="BH132" s="24">
        <f ca="1">BH124-(BH124-BH123)/BR116*BH119/100</f>
        <v>-135.90629687500001</v>
      </c>
      <c r="BI132" s="24">
        <f ca="1">BI124-(BI124-BI123)/BR116*BH119/100</f>
        <v>-71.963187499999989</v>
      </c>
      <c r="BJ132" s="24">
        <f ca="1">BJ124-(BJ124-BJ123)/BR116*BH119/100</f>
        <v>-8.4629062499999996</v>
      </c>
      <c r="BK132" s="24">
        <f ca="1">BK124-(BK124-BK123)/BR116*BH119/100</f>
        <v>-12.449671875</v>
      </c>
      <c r="BL132" s="24">
        <f t="shared" ref="BL132:BL134" ca="1" si="532">(ABS(BH132)+ABS(BJ132))*SIGN(BH132)</f>
        <v>-144.36920312500001</v>
      </c>
      <c r="BM132" s="24">
        <f t="shared" ref="BM132:BM134" ca="1" si="533">(ABS(BI132)+ABS(BK132))*SIGN(BI132)</f>
        <v>-84.412859374999982</v>
      </c>
      <c r="BN132" s="24">
        <f t="shared" ref="BN132:BN134" ca="1" si="534">(ABS(BL132)+0.3*ABS(BM132))*SIGN(BL132)</f>
        <v>-169.69306093750001</v>
      </c>
      <c r="BO132" s="24">
        <f t="shared" ca="1" si="510"/>
        <v>-127.72362031249997</v>
      </c>
      <c r="BP132" s="24">
        <f ca="1">IF($C$2&lt;=$C$3,BN132,BO132)</f>
        <v>-169.69306093750001</v>
      </c>
      <c r="BQ132" s="24">
        <f t="shared" ref="BQ132:BQ134" ca="1" si="535">BF132</f>
        <v>-18.596574999999994</v>
      </c>
      <c r="BR132" s="24">
        <f t="shared" ref="BR132:BR134" ca="1" si="536">BG132+BP132</f>
        <v>-181.38989843750002</v>
      </c>
      <c r="BS132" s="24">
        <f t="shared" ref="BS132:BS134" ca="1" si="537">BG132-BP132</f>
        <v>157.99622343749999</v>
      </c>
      <c r="BU132" s="40"/>
      <c r="BW132" s="8" t="s">
        <v>10</v>
      </c>
      <c r="BX132" s="24">
        <f ca="1">BX124-BX126*BZ120/100-CJ117*BZ120^2/20000</f>
        <v>-40.338524999999997</v>
      </c>
      <c r="BY132" s="24">
        <f ca="1">BY124-BY126*BZ120/100-CJ118*BZ120^2/20000</f>
        <v>-25.038237500000001</v>
      </c>
      <c r="BZ132" s="24">
        <f ca="1">BZ124-(BZ124-BZ123)/CJ116*BZ119/100</f>
        <v>-131.66275000000002</v>
      </c>
      <c r="CA132" s="24">
        <f ca="1">CA124-(CA124-CA123)/CJ116*BZ119/100</f>
        <v>-69.795583333333326</v>
      </c>
      <c r="CB132" s="24">
        <f ca="1">CB124-(CB124-CB123)/CJ116*BZ119/100</f>
        <v>-8.198500000000001</v>
      </c>
      <c r="CC132" s="24">
        <f ca="1">CC124-(CC124-CC123)/CJ116*BZ119/100</f>
        <v>-12.061916666666667</v>
      </c>
      <c r="CD132" s="24">
        <f t="shared" ref="CD132:CD134" ca="1" si="538">(ABS(BZ132)+ABS(CB132))*SIGN(BZ132)</f>
        <v>-139.86125000000001</v>
      </c>
      <c r="CE132" s="24">
        <f t="shared" ref="CE132:CE134" ca="1" si="539">(ABS(CA132)+ABS(CC132))*SIGN(CA132)</f>
        <v>-81.857499999999987</v>
      </c>
      <c r="CF132" s="24">
        <f t="shared" ref="CF132:CF134" ca="1" si="540">(ABS(CD132)+0.3*ABS(CE132))*SIGN(CD132)</f>
        <v>-164.41849999999999</v>
      </c>
      <c r="CG132" s="24">
        <f t="shared" ca="1" si="511"/>
        <v>-123.81587499999999</v>
      </c>
      <c r="CH132" s="24">
        <f ca="1">IF($C$2&lt;=$C$3,CF132,CG132)</f>
        <v>-164.41849999999999</v>
      </c>
      <c r="CI132" s="24">
        <f t="shared" ref="CI132:CI134" ca="1" si="541">BX132</f>
        <v>-40.338524999999997</v>
      </c>
      <c r="CJ132" s="24">
        <f t="shared" ref="CJ132:CJ134" ca="1" si="542">BY132+CH132</f>
        <v>-189.4567375</v>
      </c>
      <c r="CK132" s="24">
        <f t="shared" ref="CK132:CK134" ca="1" si="543">BY132-CH132</f>
        <v>139.38026249999999</v>
      </c>
      <c r="CM132" s="40"/>
      <c r="CO132" s="8" t="s">
        <v>10</v>
      </c>
      <c r="CP132" s="24">
        <f ca="1">CP124-CP126*CR120/100-DB117*CR120^2/20000</f>
        <v>-31.409875000000003</v>
      </c>
      <c r="CQ132" s="24">
        <f ca="1">CQ124-CQ126*CR120/100-DB118*CR120^2/20000</f>
        <v>-19.606587499999996</v>
      </c>
      <c r="CR132" s="24">
        <f ca="1">CR124-(CR124-CR123)/DB116*CR119/100</f>
        <v>-88.268222222222221</v>
      </c>
      <c r="CS132" s="24">
        <f ca="1">CS124-(CS124-CS123)/DB116*CR119/100</f>
        <v>-46.62661111111111</v>
      </c>
      <c r="CT132" s="24">
        <f ca="1">CT124-(CT124-CT123)/DB116*CR119/100</f>
        <v>-5.4827916666666665</v>
      </c>
      <c r="CU132" s="24">
        <f ca="1">CU124-(CU124-CU123)/DB116*CR119/100</f>
        <v>-8.065666666666667</v>
      </c>
      <c r="CV132" s="24">
        <f t="shared" ref="CV132:CV134" ca="1" si="544">(ABS(CR132)+ABS(CT132))*SIGN(CR132)</f>
        <v>-93.751013888888892</v>
      </c>
      <c r="CW132" s="24">
        <f t="shared" ref="CW132:CW134" ca="1" si="545">(ABS(CS132)+ABS(CU132))*SIGN(CS132)</f>
        <v>-54.692277777777775</v>
      </c>
      <c r="CX132" s="24">
        <f t="shared" ref="CX132:CX134" ca="1" si="546">(ABS(CV132)+0.3*ABS(CW132))*SIGN(CV132)</f>
        <v>-110.15869722222223</v>
      </c>
      <c r="CY132" s="24">
        <f t="shared" ca="1" si="512"/>
        <v>-82.817581944444441</v>
      </c>
      <c r="CZ132" s="24">
        <f ca="1">IF($C$2&lt;=$C$3,CX132,CY132)</f>
        <v>-110.15869722222223</v>
      </c>
      <c r="DA132" s="24">
        <f t="shared" ref="DA132:DA134" ca="1" si="547">CP132</f>
        <v>-31.409875000000003</v>
      </c>
      <c r="DB132" s="24">
        <f t="shared" ref="DB132:DB134" ca="1" si="548">CQ132+CZ132</f>
        <v>-129.76528472222222</v>
      </c>
      <c r="DC132" s="24">
        <f t="shared" ref="DC132:DC134" ca="1" si="549">CQ132-CZ132</f>
        <v>90.552109722222241</v>
      </c>
      <c r="DE132" s="40"/>
      <c r="DG132" s="8" t="s">
        <v>10</v>
      </c>
      <c r="DH132" s="24">
        <f ca="1">DH124-DH126*DJ120/100-DT117*DJ120^2/20000</f>
        <v>-15.509474999999997</v>
      </c>
      <c r="DI132" s="24">
        <f ca="1">DI124-DI126*DJ120/100-DT118*DJ120^2/20000</f>
        <v>-9.7136875000000007</v>
      </c>
      <c r="DJ132" s="24">
        <f ca="1">DJ124-(DJ124-DJ123)/DT116*DJ119/100</f>
        <v>-88.268222222222221</v>
      </c>
      <c r="DK132" s="24">
        <f ca="1">DK124-(DK124-DK123)/DT116*DJ119/100</f>
        <v>-46.62661111111111</v>
      </c>
      <c r="DL132" s="24">
        <f ca="1">DL124-(DL124-DL123)/DT116*DJ119/100</f>
        <v>-5.4827916666666665</v>
      </c>
      <c r="DM132" s="24">
        <f ca="1">DM124-(DM124-DM123)/DT116*DJ119/100</f>
        <v>-8.065666666666667</v>
      </c>
      <c r="DN132" s="24">
        <f t="shared" ref="DN132:DN134" ca="1" si="550">(ABS(DJ132)+ABS(DL132))*SIGN(DJ132)</f>
        <v>-93.751013888888892</v>
      </c>
      <c r="DO132" s="24">
        <f t="shared" ref="DO132:DO134" ca="1" si="551">(ABS(DK132)+ABS(DM132))*SIGN(DK132)</f>
        <v>-54.692277777777775</v>
      </c>
      <c r="DP132" s="24">
        <f t="shared" ref="DP132:DP134" ca="1" si="552">(ABS(DN132)+0.3*ABS(DO132))*SIGN(DN132)</f>
        <v>-110.15869722222223</v>
      </c>
      <c r="DQ132" s="24">
        <f t="shared" ca="1" si="513"/>
        <v>-82.817581944444441</v>
      </c>
      <c r="DR132" s="24">
        <f ca="1">IF($C$2&lt;=$C$3,DP132,DQ132)</f>
        <v>-110.15869722222223</v>
      </c>
      <c r="DS132" s="24">
        <f t="shared" ref="DS132:DS134" ca="1" si="553">DH132</f>
        <v>-15.509474999999997</v>
      </c>
      <c r="DT132" s="24">
        <f t="shared" ref="DT132:DT134" ca="1" si="554">DI132+DR132</f>
        <v>-119.87238472222224</v>
      </c>
      <c r="DU132" s="24">
        <f t="shared" ref="DU132:DU134" ca="1" si="555">DI132-DR132</f>
        <v>100.44500972222222</v>
      </c>
    </row>
    <row r="133" spans="1:126" s="21" customFormat="1">
      <c r="C133" s="8" t="s">
        <v>9</v>
      </c>
      <c r="D133" s="24">
        <f ca="1">D125-P117*F119/100</f>
        <v>86.592500000000001</v>
      </c>
      <c r="E133" s="24">
        <f ca="1">E125-P118*F119/100</f>
        <v>54.148999999999994</v>
      </c>
      <c r="F133" s="24">
        <f t="shared" ref="F133:I133" ca="1" si="556">F125</f>
        <v>-74.149000000000001</v>
      </c>
      <c r="G133" s="24">
        <f t="shared" ca="1" si="556"/>
        <v>-39.344999999999999</v>
      </c>
      <c r="H133" s="24">
        <f t="shared" ca="1" si="556"/>
        <v>-4.6130000000000004</v>
      </c>
      <c r="I133" s="24">
        <f t="shared" ca="1" si="556"/>
        <v>-6.7869999999999999</v>
      </c>
      <c r="J133" s="24">
        <f t="shared" ca="1" si="514"/>
        <v>-78.762</v>
      </c>
      <c r="K133" s="24">
        <f t="shared" ca="1" si="515"/>
        <v>-46.131999999999998</v>
      </c>
      <c r="L133" s="24">
        <f t="shared" ca="1" si="516"/>
        <v>-92.601600000000005</v>
      </c>
      <c r="M133" s="24">
        <f t="shared" ca="1" si="507"/>
        <v>-69.760599999999997</v>
      </c>
      <c r="N133" s="24">
        <f ca="1">IF($C$2&lt;=$C$3,L133,M133)</f>
        <v>-92.601600000000005</v>
      </c>
      <c r="O133" s="24">
        <f t="shared" ca="1" si="517"/>
        <v>86.592500000000001</v>
      </c>
      <c r="P133" s="24">
        <f t="shared" ca="1" si="518"/>
        <v>-38.452600000000011</v>
      </c>
      <c r="Q133" s="24">
        <f t="shared" ca="1" si="519"/>
        <v>146.75059999999999</v>
      </c>
      <c r="S133" s="40"/>
      <c r="U133" s="8" t="s">
        <v>9</v>
      </c>
      <c r="V133" s="24">
        <f ca="1">V125-AH117*X119/100</f>
        <v>70.947499999999991</v>
      </c>
      <c r="W133" s="24">
        <f ca="1">W125-AH118*X119/100</f>
        <v>44.241999999999997</v>
      </c>
      <c r="X133" s="24">
        <f t="shared" ref="X133:AA133" ca="1" si="557">X125</f>
        <v>-87.754000000000005</v>
      </c>
      <c r="Y133" s="24">
        <f t="shared" ca="1" si="557"/>
        <v>-46.497999999999998</v>
      </c>
      <c r="Z133" s="24">
        <f t="shared" ca="1" si="557"/>
        <v>-5.46</v>
      </c>
      <c r="AA133" s="24">
        <f t="shared" ca="1" si="557"/>
        <v>-8.0329999999999995</v>
      </c>
      <c r="AB133" s="24">
        <f t="shared" ca="1" si="520"/>
        <v>-93.213999999999999</v>
      </c>
      <c r="AC133" s="24">
        <f t="shared" ca="1" si="521"/>
        <v>-54.530999999999999</v>
      </c>
      <c r="AD133" s="24">
        <f t="shared" ca="1" si="522"/>
        <v>-109.57329999999999</v>
      </c>
      <c r="AE133" s="24">
        <f t="shared" ca="1" si="508"/>
        <v>-82.495199999999997</v>
      </c>
      <c r="AF133" s="24">
        <f ca="1">IF($C$2&lt;=$C$3,AD133,AE133)</f>
        <v>-109.57329999999999</v>
      </c>
      <c r="AG133" s="24">
        <f t="shared" ca="1" si="523"/>
        <v>70.947499999999991</v>
      </c>
      <c r="AH133" s="24">
        <f t="shared" ca="1" si="524"/>
        <v>-65.331299999999999</v>
      </c>
      <c r="AI133" s="24">
        <f t="shared" ca="1" si="525"/>
        <v>153.81529999999998</v>
      </c>
      <c r="AK133" s="40"/>
      <c r="AM133" s="8" t="s">
        <v>9</v>
      </c>
      <c r="AN133" s="24">
        <f ca="1">AN125-AZ117*AP119/100</f>
        <v>46.750999999999998</v>
      </c>
      <c r="AO133" s="24">
        <f ca="1">AO125-AZ118*AP119/100</f>
        <v>30.178000000000004</v>
      </c>
      <c r="AP133" s="24">
        <f t="shared" ref="AP133:AS133" ca="1" si="558">AP125</f>
        <v>-72.251000000000005</v>
      </c>
      <c r="AQ133" s="24">
        <f t="shared" ca="1" si="558"/>
        <v>-38.203000000000003</v>
      </c>
      <c r="AR133" s="24">
        <f t="shared" ca="1" si="558"/>
        <v>-4.4989999999999997</v>
      </c>
      <c r="AS133" s="24">
        <f t="shared" ca="1" si="558"/>
        <v>-6.6189999999999998</v>
      </c>
      <c r="AT133" s="24">
        <f t="shared" ca="1" si="526"/>
        <v>-76.75</v>
      </c>
      <c r="AU133" s="24">
        <f t="shared" ca="1" si="527"/>
        <v>-44.822000000000003</v>
      </c>
      <c r="AV133" s="24">
        <f t="shared" ca="1" si="528"/>
        <v>-90.196600000000004</v>
      </c>
      <c r="AW133" s="24">
        <f t="shared" ca="1" si="509"/>
        <v>-67.847000000000008</v>
      </c>
      <c r="AX133" s="24">
        <f ca="1">IF($C$2&lt;=$C$3,AV133,AW133)</f>
        <v>-90.196600000000004</v>
      </c>
      <c r="AY133" s="24">
        <f t="shared" ca="1" si="529"/>
        <v>46.750999999999998</v>
      </c>
      <c r="AZ133" s="24">
        <f t="shared" ca="1" si="530"/>
        <v>-60.018599999999999</v>
      </c>
      <c r="BA133" s="24">
        <f t="shared" ca="1" si="531"/>
        <v>120.37460000000002</v>
      </c>
      <c r="BC133" s="40"/>
      <c r="BE133" s="8" t="s">
        <v>9</v>
      </c>
      <c r="BF133" s="24">
        <f ca="1">BF125-BR117*BH119/100</f>
        <v>74.432000000000002</v>
      </c>
      <c r="BG133" s="24">
        <f ca="1">BG125-BR118*BH119/100</f>
        <v>46.276500000000006</v>
      </c>
      <c r="BH133" s="24">
        <f t="shared" ref="BH133:BK133" ca="1" si="559">BH125</f>
        <v>-71.664000000000001</v>
      </c>
      <c r="BI133" s="24">
        <f t="shared" ca="1" si="559"/>
        <v>-37.898000000000003</v>
      </c>
      <c r="BJ133" s="24">
        <f t="shared" ca="1" si="559"/>
        <v>-4.46</v>
      </c>
      <c r="BK133" s="24">
        <f t="shared" ca="1" si="559"/>
        <v>-6.5620000000000003</v>
      </c>
      <c r="BL133" s="24">
        <f t="shared" ca="1" si="532"/>
        <v>-76.123999999999995</v>
      </c>
      <c r="BM133" s="24">
        <f t="shared" ca="1" si="533"/>
        <v>-44.46</v>
      </c>
      <c r="BN133" s="24">
        <f t="shared" ca="1" si="534"/>
        <v>-89.461999999999989</v>
      </c>
      <c r="BO133" s="24">
        <f t="shared" ca="1" si="510"/>
        <v>-67.297200000000004</v>
      </c>
      <c r="BP133" s="24">
        <f ca="1">IF($C$2&lt;=$C$3,BN133,BO133)</f>
        <v>-89.461999999999989</v>
      </c>
      <c r="BQ133" s="24">
        <f t="shared" ca="1" si="535"/>
        <v>74.432000000000002</v>
      </c>
      <c r="BR133" s="24">
        <f t="shared" ca="1" si="536"/>
        <v>-43.185499999999983</v>
      </c>
      <c r="BS133" s="24">
        <f t="shared" ca="1" si="537"/>
        <v>135.73849999999999</v>
      </c>
      <c r="BU133" s="40"/>
      <c r="BW133" s="8" t="s">
        <v>9</v>
      </c>
      <c r="BX133" s="24">
        <f ca="1">BX125-CJ117*BZ119/100</f>
        <v>89.097000000000008</v>
      </c>
      <c r="BY133" s="24">
        <f ca="1">BY125-CJ118*BZ119/100</f>
        <v>55.412499999999994</v>
      </c>
      <c r="BZ133" s="24">
        <f t="shared" ref="BZ133:CC133" ca="1" si="560">BZ125</f>
        <v>-75.138000000000005</v>
      </c>
      <c r="CA133" s="24">
        <f t="shared" ca="1" si="560"/>
        <v>-39.832999999999998</v>
      </c>
      <c r="CB133" s="24">
        <f t="shared" ca="1" si="560"/>
        <v>-4.6790000000000003</v>
      </c>
      <c r="CC133" s="24">
        <f t="shared" ca="1" si="560"/>
        <v>-6.883</v>
      </c>
      <c r="CD133" s="24">
        <f t="shared" ca="1" si="538"/>
        <v>-79.817000000000007</v>
      </c>
      <c r="CE133" s="24">
        <f t="shared" ca="1" si="539"/>
        <v>-46.716000000000001</v>
      </c>
      <c r="CF133" s="24">
        <f t="shared" ca="1" si="540"/>
        <v>-93.831800000000001</v>
      </c>
      <c r="CG133" s="24">
        <f t="shared" ca="1" si="511"/>
        <v>-70.661100000000005</v>
      </c>
      <c r="CH133" s="24">
        <f ca="1">IF($C$2&lt;=$C$3,CF133,CG133)</f>
        <v>-93.831800000000001</v>
      </c>
      <c r="CI133" s="24">
        <f t="shared" ca="1" si="541"/>
        <v>89.097000000000008</v>
      </c>
      <c r="CJ133" s="24">
        <f t="shared" ca="1" si="542"/>
        <v>-38.419300000000007</v>
      </c>
      <c r="CK133" s="24">
        <f t="shared" ca="1" si="543"/>
        <v>149.24430000000001</v>
      </c>
      <c r="CM133" s="40"/>
      <c r="CO133" s="8" t="s">
        <v>9</v>
      </c>
      <c r="CP133" s="24">
        <f ca="1">CP125-DB117*CR119/100</f>
        <v>74.877999999999986</v>
      </c>
      <c r="CQ133" s="24">
        <f ca="1">CQ125-DB118*CR119/100</f>
        <v>46.505499999999998</v>
      </c>
      <c r="CR133" s="24">
        <f t="shared" ref="CR133:CU133" ca="1" si="561">CR125</f>
        <v>-70.962000000000003</v>
      </c>
      <c r="CS133" s="24">
        <f t="shared" ca="1" si="561"/>
        <v>-37.540999999999997</v>
      </c>
      <c r="CT133" s="24">
        <f t="shared" ca="1" si="561"/>
        <v>-4.4089999999999998</v>
      </c>
      <c r="CU133" s="24">
        <f t="shared" ca="1" si="561"/>
        <v>-6.4870000000000001</v>
      </c>
      <c r="CV133" s="24">
        <f t="shared" ca="1" si="544"/>
        <v>-75.371000000000009</v>
      </c>
      <c r="CW133" s="24">
        <f t="shared" ca="1" si="545"/>
        <v>-44.027999999999999</v>
      </c>
      <c r="CX133" s="24">
        <f t="shared" ca="1" si="546"/>
        <v>-88.579400000000007</v>
      </c>
      <c r="CY133" s="24">
        <f t="shared" ca="1" si="512"/>
        <v>-66.639300000000006</v>
      </c>
      <c r="CZ133" s="24">
        <f ca="1">IF($C$2&lt;=$C$3,CX133,CY133)</f>
        <v>-88.579400000000007</v>
      </c>
      <c r="DA133" s="24">
        <f t="shared" ca="1" si="547"/>
        <v>74.877999999999986</v>
      </c>
      <c r="DB133" s="24">
        <f t="shared" ca="1" si="548"/>
        <v>-42.073900000000009</v>
      </c>
      <c r="DC133" s="24">
        <f t="shared" ca="1" si="549"/>
        <v>135.0849</v>
      </c>
      <c r="DE133" s="40"/>
      <c r="DG133" s="8" t="s">
        <v>9</v>
      </c>
      <c r="DH133" s="24">
        <f ca="1">DH125-DT117*DJ119/100</f>
        <v>74.877999999999986</v>
      </c>
      <c r="DI133" s="24">
        <f ca="1">DI125-DT118*DJ119/100</f>
        <v>46.505499999999998</v>
      </c>
      <c r="DJ133" s="24">
        <f t="shared" ref="DJ133:DM133" ca="1" si="562">DJ125</f>
        <v>-70.962000000000003</v>
      </c>
      <c r="DK133" s="24">
        <f t="shared" ca="1" si="562"/>
        <v>-37.540999999999997</v>
      </c>
      <c r="DL133" s="24">
        <f t="shared" ca="1" si="562"/>
        <v>-4.4089999999999998</v>
      </c>
      <c r="DM133" s="24">
        <f t="shared" ca="1" si="562"/>
        <v>-6.4870000000000001</v>
      </c>
      <c r="DN133" s="24">
        <f t="shared" ca="1" si="550"/>
        <v>-75.371000000000009</v>
      </c>
      <c r="DO133" s="24">
        <f t="shared" ca="1" si="551"/>
        <v>-44.027999999999999</v>
      </c>
      <c r="DP133" s="24">
        <f t="shared" ca="1" si="552"/>
        <v>-88.579400000000007</v>
      </c>
      <c r="DQ133" s="24">
        <f t="shared" ca="1" si="513"/>
        <v>-66.639300000000006</v>
      </c>
      <c r="DR133" s="24">
        <f ca="1">IF($C$2&lt;=$C$3,DP133,DQ133)</f>
        <v>-88.579400000000007</v>
      </c>
      <c r="DS133" s="24">
        <f t="shared" ca="1" si="553"/>
        <v>74.877999999999986</v>
      </c>
      <c r="DT133" s="24">
        <f t="shared" ca="1" si="554"/>
        <v>-42.073900000000009</v>
      </c>
      <c r="DU133" s="24">
        <f t="shared" ca="1" si="555"/>
        <v>135.0849</v>
      </c>
    </row>
    <row r="134" spans="1:126" s="21" customFormat="1">
      <c r="C134" s="8" t="s">
        <v>8</v>
      </c>
      <c r="D134" s="24">
        <f ca="1">D126+P117*F120/100</f>
        <v>-83.43549999999999</v>
      </c>
      <c r="E134" s="24">
        <f ca="1">E126+P118*F120/100</f>
        <v>-51.907000000000004</v>
      </c>
      <c r="F134" s="24">
        <f t="shared" ref="F134:I134" ca="1" si="563">F126</f>
        <v>-74.149000000000001</v>
      </c>
      <c r="G134" s="24">
        <f t="shared" ca="1" si="563"/>
        <v>-39.344999999999999</v>
      </c>
      <c r="H134" s="24">
        <f t="shared" ca="1" si="563"/>
        <v>-4.6130000000000004</v>
      </c>
      <c r="I134" s="24">
        <f t="shared" ca="1" si="563"/>
        <v>-6.7869999999999999</v>
      </c>
      <c r="J134" s="24">
        <f t="shared" ca="1" si="514"/>
        <v>-78.762</v>
      </c>
      <c r="K134" s="24">
        <f t="shared" ca="1" si="515"/>
        <v>-46.131999999999998</v>
      </c>
      <c r="L134" s="24">
        <f t="shared" ca="1" si="516"/>
        <v>-92.601600000000005</v>
      </c>
      <c r="M134" s="24">
        <f t="shared" ca="1" si="507"/>
        <v>-69.760599999999997</v>
      </c>
      <c r="N134" s="24">
        <f ca="1">IF($C$2&lt;=$C$3,L134,M134)</f>
        <v>-92.601600000000005</v>
      </c>
      <c r="O134" s="24">
        <f t="shared" ca="1" si="517"/>
        <v>-83.43549999999999</v>
      </c>
      <c r="P134" s="24">
        <f t="shared" ca="1" si="518"/>
        <v>-144.5086</v>
      </c>
      <c r="Q134" s="24">
        <f t="shared" ca="1" si="519"/>
        <v>40.694600000000001</v>
      </c>
      <c r="S134" s="40"/>
      <c r="U134" s="8" t="s">
        <v>8</v>
      </c>
      <c r="V134" s="24">
        <f ca="1">V126+AH117*X120/100</f>
        <v>-75.465499999999992</v>
      </c>
      <c r="W134" s="24">
        <f ca="1">W126+AH118*X120/100</f>
        <v>-47.084000000000003</v>
      </c>
      <c r="X134" s="24">
        <f t="shared" ref="X134:AA134" ca="1" si="564">X126</f>
        <v>-87.754000000000005</v>
      </c>
      <c r="Y134" s="24">
        <f t="shared" ca="1" si="564"/>
        <v>-46.497999999999998</v>
      </c>
      <c r="Z134" s="24">
        <f t="shared" ca="1" si="564"/>
        <v>-5.46</v>
      </c>
      <c r="AA134" s="24">
        <f t="shared" ca="1" si="564"/>
        <v>-8.0329999999999995</v>
      </c>
      <c r="AB134" s="24">
        <f t="shared" ca="1" si="520"/>
        <v>-93.213999999999999</v>
      </c>
      <c r="AC134" s="24">
        <f t="shared" ca="1" si="521"/>
        <v>-54.530999999999999</v>
      </c>
      <c r="AD134" s="24">
        <f t="shared" ca="1" si="522"/>
        <v>-109.57329999999999</v>
      </c>
      <c r="AE134" s="24">
        <f t="shared" ca="1" si="508"/>
        <v>-82.495199999999997</v>
      </c>
      <c r="AF134" s="24">
        <f ca="1">IF($C$2&lt;=$C$3,AD134,AE134)</f>
        <v>-109.57329999999999</v>
      </c>
      <c r="AG134" s="24">
        <f t="shared" ca="1" si="523"/>
        <v>-75.465499999999992</v>
      </c>
      <c r="AH134" s="24">
        <f t="shared" ca="1" si="524"/>
        <v>-156.65729999999999</v>
      </c>
      <c r="AI134" s="24">
        <f t="shared" ca="1" si="525"/>
        <v>62.489299999999986</v>
      </c>
      <c r="AK134" s="40"/>
      <c r="AM134" s="8" t="s">
        <v>8</v>
      </c>
      <c r="AN134" s="24">
        <f ca="1">AN126+AZ117*AP120/100</f>
        <v>-59.088999999999992</v>
      </c>
      <c r="AO134" s="24">
        <f ca="1">AO126+AZ118*AP120/100</f>
        <v>-38.077999999999996</v>
      </c>
      <c r="AP134" s="24">
        <f t="shared" ref="AP134:AS134" ca="1" si="565">AP126</f>
        <v>-72.251000000000005</v>
      </c>
      <c r="AQ134" s="24">
        <f t="shared" ca="1" si="565"/>
        <v>-38.203000000000003</v>
      </c>
      <c r="AR134" s="24">
        <f t="shared" ca="1" si="565"/>
        <v>-4.4989999999999997</v>
      </c>
      <c r="AS134" s="24">
        <f t="shared" ca="1" si="565"/>
        <v>-6.6189999999999998</v>
      </c>
      <c r="AT134" s="24">
        <f t="shared" ca="1" si="526"/>
        <v>-76.75</v>
      </c>
      <c r="AU134" s="24">
        <f t="shared" ca="1" si="527"/>
        <v>-44.822000000000003</v>
      </c>
      <c r="AV134" s="24">
        <f t="shared" ca="1" si="528"/>
        <v>-90.196600000000004</v>
      </c>
      <c r="AW134" s="24">
        <f t="shared" ca="1" si="509"/>
        <v>-67.847000000000008</v>
      </c>
      <c r="AX134" s="24">
        <f ca="1">IF($C$2&lt;=$C$3,AV134,AW134)</f>
        <v>-90.196600000000004</v>
      </c>
      <c r="AY134" s="24">
        <f t="shared" ca="1" si="529"/>
        <v>-59.088999999999992</v>
      </c>
      <c r="AZ134" s="24">
        <f t="shared" ca="1" si="530"/>
        <v>-128.27459999999999</v>
      </c>
      <c r="BA134" s="24">
        <f t="shared" ca="1" si="531"/>
        <v>52.118600000000008</v>
      </c>
      <c r="BC134" s="40"/>
      <c r="BE134" s="8" t="s">
        <v>8</v>
      </c>
      <c r="BF134" s="24">
        <f ca="1">BF126+BR117*BH120/100</f>
        <v>-64.509999999999991</v>
      </c>
      <c r="BG134" s="24">
        <f ca="1">BG126+BR118*BH120/100</f>
        <v>-40.096499999999999</v>
      </c>
      <c r="BH134" s="24">
        <f t="shared" ref="BH134:BK134" ca="1" si="566">BH126</f>
        <v>-71.664000000000001</v>
      </c>
      <c r="BI134" s="24">
        <f t="shared" ca="1" si="566"/>
        <v>-37.898000000000003</v>
      </c>
      <c r="BJ134" s="24">
        <f t="shared" ca="1" si="566"/>
        <v>-4.46</v>
      </c>
      <c r="BK134" s="24">
        <f t="shared" ca="1" si="566"/>
        <v>-6.5620000000000003</v>
      </c>
      <c r="BL134" s="24">
        <f t="shared" ca="1" si="532"/>
        <v>-76.123999999999995</v>
      </c>
      <c r="BM134" s="24">
        <f t="shared" ca="1" si="533"/>
        <v>-44.46</v>
      </c>
      <c r="BN134" s="24">
        <f t="shared" ca="1" si="534"/>
        <v>-89.461999999999989</v>
      </c>
      <c r="BO134" s="24">
        <f t="shared" ca="1" si="510"/>
        <v>-67.297200000000004</v>
      </c>
      <c r="BP134" s="24">
        <f ca="1">IF($C$2&lt;=$C$3,BN134,BO134)</f>
        <v>-89.461999999999989</v>
      </c>
      <c r="BQ134" s="24">
        <f t="shared" ca="1" si="535"/>
        <v>-64.509999999999991</v>
      </c>
      <c r="BR134" s="24">
        <f t="shared" ca="1" si="536"/>
        <v>-129.55849999999998</v>
      </c>
      <c r="BS134" s="24">
        <f t="shared" ca="1" si="537"/>
        <v>49.36549999999999</v>
      </c>
      <c r="BU134" s="40"/>
      <c r="BW134" s="8" t="s">
        <v>8</v>
      </c>
      <c r="BX134" s="24">
        <f ca="1">BX126+CJ117*BZ120/100</f>
        <v>-91.013000000000005</v>
      </c>
      <c r="BY134" s="24">
        <f ca="1">BY126+CJ118*BZ120/100</f>
        <v>-56.552499999999995</v>
      </c>
      <c r="BZ134" s="24">
        <f t="shared" ref="BZ134:CC134" ca="1" si="567">BZ126</f>
        <v>-75.138000000000005</v>
      </c>
      <c r="CA134" s="24">
        <f t="shared" ca="1" si="567"/>
        <v>-39.832999999999998</v>
      </c>
      <c r="CB134" s="24">
        <f t="shared" ca="1" si="567"/>
        <v>-4.6790000000000003</v>
      </c>
      <c r="CC134" s="24">
        <f t="shared" ca="1" si="567"/>
        <v>-6.883</v>
      </c>
      <c r="CD134" s="24">
        <f t="shared" ca="1" si="538"/>
        <v>-79.817000000000007</v>
      </c>
      <c r="CE134" s="24">
        <f t="shared" ca="1" si="539"/>
        <v>-46.716000000000001</v>
      </c>
      <c r="CF134" s="24">
        <f t="shared" ca="1" si="540"/>
        <v>-93.831800000000001</v>
      </c>
      <c r="CG134" s="24">
        <f t="shared" ca="1" si="511"/>
        <v>-70.661100000000005</v>
      </c>
      <c r="CH134" s="24">
        <f ca="1">IF($C$2&lt;=$C$3,CF134,CG134)</f>
        <v>-93.831800000000001</v>
      </c>
      <c r="CI134" s="24">
        <f t="shared" ca="1" si="541"/>
        <v>-91.013000000000005</v>
      </c>
      <c r="CJ134" s="24">
        <f t="shared" ca="1" si="542"/>
        <v>-150.3843</v>
      </c>
      <c r="CK134" s="24">
        <f t="shared" ca="1" si="543"/>
        <v>37.279300000000006</v>
      </c>
      <c r="CM134" s="40"/>
      <c r="CO134" s="8" t="s">
        <v>8</v>
      </c>
      <c r="CP134" s="24">
        <f ca="1">CP126+DB117*CR120/100</f>
        <v>-84.64800000000001</v>
      </c>
      <c r="CQ134" s="24">
        <f ca="1">CQ126+DB118*CR120/100</f>
        <v>-52.663500000000006</v>
      </c>
      <c r="CR134" s="24">
        <f t="shared" ref="CR134:CU134" ca="1" si="568">CR126</f>
        <v>-70.962000000000003</v>
      </c>
      <c r="CS134" s="24">
        <f t="shared" ca="1" si="568"/>
        <v>-37.540999999999997</v>
      </c>
      <c r="CT134" s="24">
        <f t="shared" ca="1" si="568"/>
        <v>-4.4089999999999998</v>
      </c>
      <c r="CU134" s="24">
        <f t="shared" ca="1" si="568"/>
        <v>-6.4870000000000001</v>
      </c>
      <c r="CV134" s="24">
        <f t="shared" ca="1" si="544"/>
        <v>-75.371000000000009</v>
      </c>
      <c r="CW134" s="24">
        <f t="shared" ca="1" si="545"/>
        <v>-44.027999999999999</v>
      </c>
      <c r="CX134" s="24">
        <f t="shared" ca="1" si="546"/>
        <v>-88.579400000000007</v>
      </c>
      <c r="CY134" s="24">
        <f t="shared" ca="1" si="512"/>
        <v>-66.639300000000006</v>
      </c>
      <c r="CZ134" s="24">
        <f ca="1">IF($C$2&lt;=$C$3,CX134,CY134)</f>
        <v>-88.579400000000007</v>
      </c>
      <c r="DA134" s="24">
        <f t="shared" ca="1" si="547"/>
        <v>-84.64800000000001</v>
      </c>
      <c r="DB134" s="24">
        <f t="shared" ca="1" si="548"/>
        <v>-141.24290000000002</v>
      </c>
      <c r="DC134" s="24">
        <f t="shared" ca="1" si="549"/>
        <v>35.915900000000001</v>
      </c>
      <c r="DE134" s="40"/>
      <c r="DG134" s="8" t="s">
        <v>8</v>
      </c>
      <c r="DH134" s="24">
        <f ca="1">DH126+DT117*DJ120/100</f>
        <v>-74.355999999999995</v>
      </c>
      <c r="DI134" s="24">
        <f ca="1">DI126+DT118*DJ120/100</f>
        <v>-46.265500000000003</v>
      </c>
      <c r="DJ134" s="24">
        <f t="shared" ref="DJ134:DM134" ca="1" si="569">DJ126</f>
        <v>-70.962000000000003</v>
      </c>
      <c r="DK134" s="24">
        <f t="shared" ca="1" si="569"/>
        <v>-37.540999999999997</v>
      </c>
      <c r="DL134" s="24">
        <f t="shared" ca="1" si="569"/>
        <v>-4.4089999999999998</v>
      </c>
      <c r="DM134" s="24">
        <f t="shared" ca="1" si="569"/>
        <v>-6.4870000000000001</v>
      </c>
      <c r="DN134" s="24">
        <f t="shared" ca="1" si="550"/>
        <v>-75.371000000000009</v>
      </c>
      <c r="DO134" s="24">
        <f t="shared" ca="1" si="551"/>
        <v>-44.027999999999999</v>
      </c>
      <c r="DP134" s="24">
        <f t="shared" ca="1" si="552"/>
        <v>-88.579400000000007</v>
      </c>
      <c r="DQ134" s="24">
        <f t="shared" ca="1" si="513"/>
        <v>-66.639300000000006</v>
      </c>
      <c r="DR134" s="24">
        <f ca="1">IF($C$2&lt;=$C$3,DP134,DQ134)</f>
        <v>-88.579400000000007</v>
      </c>
      <c r="DS134" s="24">
        <f t="shared" ca="1" si="553"/>
        <v>-74.355999999999995</v>
      </c>
      <c r="DT134" s="24">
        <f t="shared" ca="1" si="554"/>
        <v>-134.8449</v>
      </c>
      <c r="DU134" s="24">
        <f t="shared" ca="1" si="555"/>
        <v>42.313900000000004</v>
      </c>
    </row>
    <row r="135" spans="1:126" s="21" customFormat="1">
      <c r="C135" s="8" t="s">
        <v>58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>
        <f ca="1">MIN(P116-F120/100,MAX(F119/100,O127))</f>
        <v>2.183418845924693</v>
      </c>
      <c r="P135" s="24">
        <f ca="1">MIN(P116-F120/100,MAX(F119/100,P127))</f>
        <v>0.35</v>
      </c>
      <c r="Q135" s="24">
        <f ca="1">MIN(P116-F120/100,MAX(F119/100,Q127))</f>
        <v>3.9499999999999997</v>
      </c>
      <c r="S135" s="40"/>
      <c r="U135" s="8" t="s">
        <v>58</v>
      </c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>
        <f ca="1">MIN(AH116-X120/100,MAX(X119/100,AG127))</f>
        <v>1.8521602014776513</v>
      </c>
      <c r="AH135" s="24">
        <f ca="1">MIN(AH116-X120/100,MAX(X119/100,AH127))</f>
        <v>0.35</v>
      </c>
      <c r="AI135" s="24">
        <f ca="1">MIN(AH116-X120/100,MAX(X119/100,AI127))</f>
        <v>3.4499999999999997</v>
      </c>
      <c r="AK135" s="40"/>
      <c r="AM135" s="8" t="s">
        <v>58</v>
      </c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>
        <f ca="1">MIN(AZ116-AP120/100,MAX(AP119/100,AY127))</f>
        <v>1.5426259566326532</v>
      </c>
      <c r="AZ135" s="24">
        <f ca="1">MIN(AZ116-AP120/100,MAX(AP119/100,AZ127))</f>
        <v>0.35</v>
      </c>
      <c r="BA135" s="24">
        <f ca="1">MIN(AZ116-AP120/100,MAX(AP119/100,BA127))</f>
        <v>3.0500000000000003</v>
      </c>
      <c r="BC135" s="40"/>
      <c r="BE135" s="8" t="s">
        <v>58</v>
      </c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>
        <f ca="1">MIN(BR116-BH120/100,MAX(BH119/100,BQ127))</f>
        <v>1.5964049747376605</v>
      </c>
      <c r="BR135" s="24">
        <f ca="1">MIN(BR116-BH120/100,MAX(BH119/100,BR127))</f>
        <v>0.15</v>
      </c>
      <c r="BS135" s="24">
        <f ca="1">MIN(BR116-BH120/100,MAX(BH119/100,BS127))</f>
        <v>2.85</v>
      </c>
      <c r="BU135" s="40"/>
      <c r="BW135" s="8" t="s">
        <v>58</v>
      </c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>
        <f ca="1">MIN(CJ116-BZ120/100,MAX(BZ119/100,CI127))</f>
        <v>2.0813771213887811</v>
      </c>
      <c r="CJ135" s="24">
        <f ca="1">MIN(CJ116-BZ120/100,MAX(BZ119/100,CJ127))</f>
        <v>0.35</v>
      </c>
      <c r="CK135" s="24">
        <f ca="1">MIN(CJ116-BZ120/100,MAX(BZ119/100,CK127))</f>
        <v>3.85</v>
      </c>
      <c r="CM135" s="40"/>
      <c r="CO135" s="8" t="s">
        <v>58</v>
      </c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>
        <f ca="1">MIN(DB116-CR120/100,MAX(CR119/100,DA127))</f>
        <v>1.8050848555512373</v>
      </c>
      <c r="DB135" s="24">
        <f ca="1">MIN(DB116-CR120/100,MAX(CR119/100,DB127))</f>
        <v>0.35</v>
      </c>
      <c r="DC135" s="24">
        <f ca="1">MIN(DB116-CR120/100,MAX(CR119/100,DC127))</f>
        <v>3.45</v>
      </c>
      <c r="DE135" s="40"/>
      <c r="DG135" s="8" t="s">
        <v>58</v>
      </c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>
        <f ca="1">MIN(DT116-DJ120/100,MAX(DJ119/100,DS127))</f>
        <v>1.8050848555512373</v>
      </c>
      <c r="DT135" s="24">
        <f ca="1">MIN(DT116-DJ120/100,MAX(DJ119/100,DT127))</f>
        <v>0.35</v>
      </c>
      <c r="DU135" s="24">
        <f ca="1">MIN(DT116-DJ120/100,MAX(DJ119/100,DU127))</f>
        <v>3.25</v>
      </c>
    </row>
    <row r="136" spans="1:126" s="21" customFormat="1">
      <c r="C136" s="8" t="s">
        <v>59</v>
      </c>
      <c r="O136" s="24">
        <f ca="1">O123+(P117*P116/2-(O123-O124)/P116)*O135-P117*O135^2/2</f>
        <v>40.295211186894264</v>
      </c>
      <c r="P136" s="24">
        <f ca="1">P123+(P118*P116/2-(P123-P124)/P116)*P135-P118*P135^2/2</f>
        <v>149.23224825581391</v>
      </c>
      <c r="Q136" s="24">
        <f ca="1">Q123+(P118*P116/2-(Q123-Q124)/P116)*Q135-P118*Q135^2/2</f>
        <v>138.84023430232554</v>
      </c>
      <c r="S136" s="40"/>
      <c r="U136" s="8" t="s">
        <v>59</v>
      </c>
      <c r="AG136" s="24">
        <f ca="1">AG123+(AH117*AH116/2-(AG123-AG124)/AH116)*AG135-AH117*AG135^2/2</f>
        <v>29.348196382909578</v>
      </c>
      <c r="AH136" s="24">
        <f ca="1">AH123+(AH118*AH116/2-(AH123-AH124)/AH116)*AH135-AH118*AH135^2/2</f>
        <v>154.72545263157892</v>
      </c>
      <c r="AI136" s="24">
        <f ca="1">AI123+(AH118*AH116/2-(AI123-AI124)/AH116)*AI135-AH118*AI135^2/2</f>
        <v>150.68230526315787</v>
      </c>
      <c r="AK136" s="40"/>
      <c r="AM136" s="8" t="s">
        <v>59</v>
      </c>
      <c r="AY136" s="24">
        <f ca="1">AY123+(AZ117*AZ116/2-(AY123-AY124)/AZ116)*AY135-AZ117*AY135^2/2</f>
        <v>13.590018904705438</v>
      </c>
      <c r="AZ136" s="24">
        <f ca="1">AZ123+(AZ118*AZ116/2-(AZ123-AZ124)/AZ116)*AZ135-AZ118*AZ135^2/2</f>
        <v>143.09494687499998</v>
      </c>
      <c r="BA136" s="24">
        <f ca="1">BA123+(AZ118*AZ116/2-(BA123-BA124)/AZ116)*BA135-AZ118*BA135^2/2</f>
        <v>71.808690624999983</v>
      </c>
      <c r="BC136" s="40"/>
      <c r="BE136" s="8" t="s">
        <v>59</v>
      </c>
      <c r="BQ136" s="24">
        <f ca="1">BQ123+(BR117*BR116/2-(BQ123-BQ124)/BR116)*BQ135-BR117*BQ135^2/2</f>
        <v>21.838132539836778</v>
      </c>
      <c r="BR136" s="24">
        <f ca="1">BR123+(BR118*BR116/2-(BR123-BR124)/BR116)*BR135-BR118*BR135^2/2</f>
        <v>69.712667187500003</v>
      </c>
      <c r="BS136" s="24">
        <f ca="1">BS123+(BR118*BR116/2-(BS123-BS124)/BR116)*BS135-BR118*BS135^2/2</f>
        <v>140.1036359375</v>
      </c>
      <c r="BU136" s="40"/>
      <c r="BW136" s="8" t="s">
        <v>59</v>
      </c>
      <c r="CI136" s="24">
        <f ca="1">CI123+(CJ117*CJ116/2-(CI123-CI124)/CJ116)*CI135-CJ117*CI135^2/2</f>
        <v>40.145723462667902</v>
      </c>
      <c r="CJ136" s="24">
        <f ca="1">CJ123+(CJ118*CJ116/2-(CJ123-CJ124)/CJ116)*CJ135-CJ118*CJ135^2/2</f>
        <v>140.94817916666665</v>
      </c>
      <c r="CK136" s="24">
        <f ca="1">CK123+(CJ118*CJ116/2-(CK123-CK124)/CJ116)*CK135-CJ118*CK135^2/2</f>
        <v>139.38034583333331</v>
      </c>
      <c r="CM136" s="40"/>
      <c r="CO136" s="8" t="s">
        <v>59</v>
      </c>
      <c r="DA136" s="24">
        <f ca="1">DA123+(DB117*DB116/2-(DA123-DA124)/DB116)*DA135-DB117*DA135^2/2</f>
        <v>38.208865268601315</v>
      </c>
      <c r="DB136" s="24">
        <f ca="1">DB123+(DB118*DB116/2-(DB123-DB124)/DB116)*DB135-DB118*DB135^2/2</f>
        <v>136.66171250000002</v>
      </c>
      <c r="DC136" s="24">
        <f ca="1">DC123+(DB118*DB116/2-(DC123-DC124)/DB116)*DC135-DB118*DC135^2/2</f>
        <v>108.26809583333335</v>
      </c>
      <c r="DE136" s="40"/>
      <c r="DG136" s="8" t="s">
        <v>59</v>
      </c>
      <c r="DS136" s="24">
        <f ca="1">DS123+(DT117*DT116/2-(DS123-DS124)/DT116)*DS135-DT117*DS135^2/2</f>
        <v>38.208865268601315</v>
      </c>
      <c r="DT136" s="24">
        <f ca="1">DT123+(DT118*DT116/2-(DT123-DT124)/DT116)*DT135-DT118*DT135^2/2</f>
        <v>136.66171250000002</v>
      </c>
      <c r="DU136" s="24">
        <f ca="1">DU123+(DT118*DT116/2-(DU123-DU124)/DT116)*DU135-DT118*DU135^2/2</f>
        <v>100.44510694444443</v>
      </c>
    </row>
    <row r="137" spans="1:126" s="21" customFormat="1">
      <c r="A137" s="22" t="s">
        <v>38</v>
      </c>
      <c r="S137" s="35" t="s">
        <v>38</v>
      </c>
      <c r="AK137" s="35" t="s">
        <v>38</v>
      </c>
      <c r="BC137" s="35" t="s">
        <v>38</v>
      </c>
      <c r="BU137" s="35" t="s">
        <v>38</v>
      </c>
      <c r="CM137" s="35" t="s">
        <v>38</v>
      </c>
      <c r="DE137" s="35" t="s">
        <v>38</v>
      </c>
    </row>
    <row r="138" spans="1:126" s="21" customFormat="1">
      <c r="A138" s="8" t="s">
        <v>44</v>
      </c>
      <c r="D138" s="23" t="s">
        <v>32</v>
      </c>
      <c r="E138" s="23" t="s">
        <v>51</v>
      </c>
      <c r="F138" s="23" t="s">
        <v>52</v>
      </c>
      <c r="G138" s="23" t="s">
        <v>60</v>
      </c>
      <c r="H138" s="23" t="s">
        <v>61</v>
      </c>
      <c r="I138" s="23" t="s">
        <v>62</v>
      </c>
      <c r="J138" s="23" t="s">
        <v>63</v>
      </c>
      <c r="K138" s="23"/>
      <c r="M138" s="23"/>
      <c r="N138" s="23"/>
      <c r="O138" s="23"/>
      <c r="P138" s="23"/>
      <c r="Q138" s="23"/>
      <c r="R138" s="23"/>
      <c r="S138" s="39" t="s">
        <v>44</v>
      </c>
      <c r="V138" s="23" t="s">
        <v>32</v>
      </c>
      <c r="W138" s="23" t="s">
        <v>51</v>
      </c>
      <c r="X138" s="23" t="s">
        <v>52</v>
      </c>
      <c r="Y138" s="23" t="s">
        <v>60</v>
      </c>
      <c r="Z138" s="23" t="s">
        <v>61</v>
      </c>
      <c r="AA138" s="23" t="s">
        <v>62</v>
      </c>
      <c r="AB138" s="23" t="s">
        <v>63</v>
      </c>
      <c r="AC138" s="23"/>
      <c r="AE138" s="23"/>
      <c r="AF138" s="23"/>
      <c r="AG138" s="23"/>
      <c r="AH138" s="23"/>
      <c r="AI138" s="23"/>
      <c r="AJ138" s="23"/>
      <c r="AK138" s="39" t="s">
        <v>44</v>
      </c>
      <c r="AN138" s="23" t="s">
        <v>32</v>
      </c>
      <c r="AO138" s="23" t="s">
        <v>51</v>
      </c>
      <c r="AP138" s="23" t="s">
        <v>52</v>
      </c>
      <c r="AQ138" s="23" t="s">
        <v>60</v>
      </c>
      <c r="AR138" s="23" t="s">
        <v>61</v>
      </c>
      <c r="AS138" s="23" t="s">
        <v>62</v>
      </c>
      <c r="AT138" s="23" t="s">
        <v>63</v>
      </c>
      <c r="AU138" s="23"/>
      <c r="AW138" s="23"/>
      <c r="AX138" s="23"/>
      <c r="AY138" s="23"/>
      <c r="AZ138" s="23"/>
      <c r="BA138" s="23"/>
      <c r="BB138" s="23"/>
      <c r="BC138" s="39" t="s">
        <v>44</v>
      </c>
      <c r="BF138" s="23" t="s">
        <v>32</v>
      </c>
      <c r="BG138" s="23" t="s">
        <v>51</v>
      </c>
      <c r="BH138" s="23" t="s">
        <v>52</v>
      </c>
      <c r="BI138" s="23" t="s">
        <v>60</v>
      </c>
      <c r="BJ138" s="23" t="s">
        <v>61</v>
      </c>
      <c r="BK138" s="23" t="s">
        <v>62</v>
      </c>
      <c r="BL138" s="23" t="s">
        <v>63</v>
      </c>
      <c r="BM138" s="23"/>
      <c r="BO138" s="23"/>
      <c r="BP138" s="23"/>
      <c r="BQ138" s="23"/>
      <c r="BR138" s="23"/>
      <c r="BS138" s="23"/>
      <c r="BT138" s="23"/>
      <c r="BU138" s="39" t="s">
        <v>44</v>
      </c>
      <c r="BX138" s="23" t="s">
        <v>32</v>
      </c>
      <c r="BY138" s="23" t="s">
        <v>51</v>
      </c>
      <c r="BZ138" s="23" t="s">
        <v>52</v>
      </c>
      <c r="CA138" s="23" t="s">
        <v>60</v>
      </c>
      <c r="CB138" s="23" t="s">
        <v>61</v>
      </c>
      <c r="CC138" s="23" t="s">
        <v>62</v>
      </c>
      <c r="CD138" s="23" t="s">
        <v>63</v>
      </c>
      <c r="CE138" s="23"/>
      <c r="CG138" s="23"/>
      <c r="CH138" s="23"/>
      <c r="CI138" s="23"/>
      <c r="CJ138" s="23"/>
      <c r="CK138" s="23"/>
      <c r="CL138" s="23"/>
      <c r="CM138" s="39" t="s">
        <v>44</v>
      </c>
      <c r="CP138" s="23" t="s">
        <v>32</v>
      </c>
      <c r="CQ138" s="23" t="s">
        <v>51</v>
      </c>
      <c r="CR138" s="23" t="s">
        <v>52</v>
      </c>
      <c r="CS138" s="23" t="s">
        <v>60</v>
      </c>
      <c r="CT138" s="23" t="s">
        <v>61</v>
      </c>
      <c r="CU138" s="23" t="s">
        <v>62</v>
      </c>
      <c r="CV138" s="23" t="s">
        <v>63</v>
      </c>
      <c r="CW138" s="23"/>
      <c r="CY138" s="23"/>
      <c r="CZ138" s="23"/>
      <c r="DA138" s="23"/>
      <c r="DB138" s="23"/>
      <c r="DC138" s="23"/>
      <c r="DD138" s="23"/>
      <c r="DE138" s="39" t="s">
        <v>44</v>
      </c>
      <c r="DH138" s="23" t="s">
        <v>32</v>
      </c>
      <c r="DI138" s="23" t="s">
        <v>51</v>
      </c>
      <c r="DJ138" s="23" t="s">
        <v>52</v>
      </c>
      <c r="DK138" s="23" t="s">
        <v>60</v>
      </c>
      <c r="DL138" s="23" t="s">
        <v>61</v>
      </c>
      <c r="DM138" s="23" t="s">
        <v>62</v>
      </c>
      <c r="DN138" s="23" t="s">
        <v>63</v>
      </c>
      <c r="DO138" s="23"/>
      <c r="DQ138" s="23"/>
      <c r="DR138" s="23"/>
      <c r="DS138" s="23"/>
      <c r="DT138" s="23"/>
      <c r="DU138" s="23"/>
      <c r="DV138" s="23"/>
    </row>
    <row r="139" spans="1:126">
      <c r="A139" s="8" t="str">
        <f ca="1">B116</f>
        <v>21-22</v>
      </c>
      <c r="C139" s="8" t="s">
        <v>11</v>
      </c>
      <c r="D139" s="29">
        <f ca="1">O131</f>
        <v>-39.08478749999999</v>
      </c>
      <c r="E139" s="29">
        <f t="shared" ref="E139:E140" ca="1" si="570">P131</f>
        <v>149.23219127906975</v>
      </c>
      <c r="F139" s="29">
        <f t="shared" ref="F139:F140" ca="1" si="571">Q131</f>
        <v>-198.56304127906975</v>
      </c>
      <c r="G139" s="29">
        <f ca="1">MIN(D139:F139)</f>
        <v>-198.56304127906975</v>
      </c>
      <c r="H139" s="29">
        <f ca="1">MAX(D139:F139)</f>
        <v>149.23219127906975</v>
      </c>
      <c r="I139" s="33">
        <f ca="1">-G139/0.9/(F117-F118)/$N$3*1000</f>
        <v>10.068231810887575</v>
      </c>
      <c r="J139" s="33">
        <f ca="1">H139/0.9/(F117-F118)/$N$3*1000</f>
        <v>7.5668880057729355</v>
      </c>
      <c r="K139" s="17" t="s">
        <v>64</v>
      </c>
      <c r="L139" s="21"/>
      <c r="M139" s="29"/>
      <c r="N139" s="29"/>
      <c r="O139" s="29"/>
      <c r="P139" s="29"/>
      <c r="Q139" s="29"/>
      <c r="R139" s="29"/>
      <c r="S139" s="39" t="str">
        <f ca="1">T116</f>
        <v>22-23</v>
      </c>
      <c r="U139" s="8" t="s">
        <v>11</v>
      </c>
      <c r="V139" s="29">
        <f ca="1">AG131</f>
        <v>-23.938537499999995</v>
      </c>
      <c r="W139" s="29">
        <f t="shared" ref="W139:W140" ca="1" si="572">AH131</f>
        <v>154.7253789473684</v>
      </c>
      <c r="X139" s="29">
        <f t="shared" ref="X139:X140" ca="1" si="573">AI131</f>
        <v>-184.5931289473684</v>
      </c>
      <c r="Y139" s="29">
        <f ca="1">MIN(V139:X139)</f>
        <v>-184.5931289473684</v>
      </c>
      <c r="Z139" s="29">
        <f ca="1">MAX(V139:X139)</f>
        <v>154.7253789473684</v>
      </c>
      <c r="AA139" s="33">
        <f ca="1">-Y139/0.9/(X117-X118)/$N$3*1000</f>
        <v>9.3598808769609185</v>
      </c>
      <c r="AB139" s="33">
        <f ca="1">Z139/0.9/(X117-X118)/$N$3*1000</f>
        <v>7.8454226538568621</v>
      </c>
      <c r="AC139" s="17" t="s">
        <v>64</v>
      </c>
      <c r="AD139" s="21"/>
      <c r="AE139" s="29"/>
      <c r="AF139" s="29"/>
      <c r="AG139" s="29"/>
      <c r="AH139" s="29"/>
      <c r="AI139" s="29"/>
      <c r="AJ139" s="29"/>
      <c r="AK139" s="39" t="str">
        <f ca="1">AL116</f>
        <v>23-24</v>
      </c>
      <c r="AM139" s="8" t="s">
        <v>11</v>
      </c>
      <c r="AN139" s="29">
        <f ca="1">AY131</f>
        <v>-14.288150000000002</v>
      </c>
      <c r="AO139" s="29">
        <f t="shared" ref="AO139:AO140" ca="1" si="574">AZ131</f>
        <v>143.09501249999997</v>
      </c>
      <c r="AP139" s="29">
        <f t="shared" ref="AP139:AP140" ca="1" si="575">BA131</f>
        <v>-161.05561249999997</v>
      </c>
      <c r="AQ139" s="29">
        <f ca="1">MIN(AN139:AP139)</f>
        <v>-161.05561249999997</v>
      </c>
      <c r="AR139" s="29">
        <f ca="1">MAX(AN139:AP139)</f>
        <v>143.09501249999997</v>
      </c>
      <c r="AS139" s="33">
        <f ca="1">-AQ139/0.9/(AP117-AP118)/$N$3*1000</f>
        <v>8.1664001047178107</v>
      </c>
      <c r="AT139" s="33">
        <f ca="1">AR139/0.9/(AP117-AP118)/$N$3*1000</f>
        <v>7.2556994874338585</v>
      </c>
      <c r="AU139" s="17" t="s">
        <v>64</v>
      </c>
      <c r="AV139" s="21"/>
      <c r="AW139" s="29"/>
      <c r="AX139" s="29"/>
      <c r="AY139" s="29"/>
      <c r="AZ139" s="29"/>
      <c r="BA139" s="29"/>
      <c r="BB139" s="29"/>
      <c r="BC139" s="39" t="str">
        <f ca="1">BD116</f>
        <v>24-25</v>
      </c>
      <c r="BE139" s="8" t="s">
        <v>11</v>
      </c>
      <c r="BF139" s="29">
        <f ca="1">BQ131</f>
        <v>-31.991275000000002</v>
      </c>
      <c r="BG139" s="29">
        <f t="shared" ref="BG139:BG140" ca="1" si="576">BR131</f>
        <v>69.712723437500017</v>
      </c>
      <c r="BH139" s="29">
        <f t="shared" ref="BH139:BH140" ca="1" si="577">BS131</f>
        <v>-109.7899984375</v>
      </c>
      <c r="BI139" s="29">
        <f ca="1">MIN(BF139:BH139)</f>
        <v>-109.7899984375</v>
      </c>
      <c r="BJ139" s="29">
        <f ca="1">MAX(BF139:BH139)</f>
        <v>69.712723437500017</v>
      </c>
      <c r="BK139" s="33">
        <f ca="1">-BI139/0.9/(BH117-BH118)/$N$3*1000</f>
        <v>5.5669531835593027</v>
      </c>
      <c r="BL139" s="33">
        <f ca="1">BJ139/0.9/(BH117-BH118)/$N$3*1000</f>
        <v>3.5348162236827609</v>
      </c>
      <c r="BM139" s="17" t="s">
        <v>64</v>
      </c>
      <c r="BN139" s="21"/>
      <c r="BO139" s="29"/>
      <c r="BP139" s="29"/>
      <c r="BQ139" s="29"/>
      <c r="BR139" s="29"/>
      <c r="BS139" s="29"/>
      <c r="BT139" s="29"/>
      <c r="BU139" s="39" t="str">
        <f ca="1">BV116</f>
        <v>25-26</v>
      </c>
      <c r="BW139" s="8" t="s">
        <v>11</v>
      </c>
      <c r="BX139" s="29">
        <f ca="1">CI131</f>
        <v>-36.984124999999992</v>
      </c>
      <c r="BY139" s="29">
        <f t="shared" ref="BY139:BY140" ca="1" si="578">CJ131</f>
        <v>140.9482625</v>
      </c>
      <c r="BZ139" s="29">
        <f t="shared" ref="BZ139:BZ140" ca="1" si="579">CK131</f>
        <v>-187.0327375</v>
      </c>
      <c r="CA139" s="29">
        <f ca="1">MIN(BX139:BZ139)</f>
        <v>-187.0327375</v>
      </c>
      <c r="CB139" s="29">
        <f ca="1">MAX(BX139:BZ139)</f>
        <v>140.9482625</v>
      </c>
      <c r="CC139" s="33">
        <f ca="1">-CA139/0.9/(BZ117-BZ118)/$N$3*1000</f>
        <v>9.4835823688271592</v>
      </c>
      <c r="CD139" s="33">
        <f ca="1">CB139/0.9/(BZ117-BZ118)/$N$3*1000</f>
        <v>7.146847525352733</v>
      </c>
      <c r="CE139" s="17" t="s">
        <v>64</v>
      </c>
      <c r="CF139" s="21"/>
      <c r="CG139" s="29"/>
      <c r="CH139" s="29"/>
      <c r="CI139" s="29"/>
      <c r="CJ139" s="29"/>
      <c r="CK139" s="29"/>
      <c r="CL139" s="29"/>
      <c r="CM139" s="39" t="str">
        <f ca="1">CN116</f>
        <v>26-27</v>
      </c>
      <c r="CO139" s="8" t="s">
        <v>11</v>
      </c>
      <c r="CP139" s="29">
        <f ca="1">DA131</f>
        <v>-16.268774999999998</v>
      </c>
      <c r="CQ139" s="29">
        <f t="shared" ref="CQ139:CQ140" ca="1" si="580">DB131</f>
        <v>136.66180972222222</v>
      </c>
      <c r="CR139" s="29">
        <f t="shared" ref="CR139:CR140" ca="1" si="581">DC131</f>
        <v>-156.78318472222222</v>
      </c>
      <c r="CS139" s="29">
        <f ca="1">MIN(CP139:CR139)</f>
        <v>-156.78318472222222</v>
      </c>
      <c r="CT139" s="29">
        <f ca="1">MAX(CP139:CR139)</f>
        <v>136.66180972222222</v>
      </c>
      <c r="CU139" s="33">
        <f ca="1">-CS139/0.9/(CR117-CR118)/$N$3*1000</f>
        <v>7.9497646574319019</v>
      </c>
      <c r="CV139" s="33">
        <f ca="1">CT139/0.9/(CR117-CR118)/$N$3*1000</f>
        <v>6.9295009338869278</v>
      </c>
      <c r="CW139" s="17" t="s">
        <v>64</v>
      </c>
      <c r="CX139" s="21"/>
      <c r="CY139" s="29"/>
      <c r="CZ139" s="29"/>
      <c r="DA139" s="29"/>
      <c r="DB139" s="29"/>
      <c r="DC139" s="29"/>
      <c r="DD139" s="29"/>
      <c r="DE139" s="39" t="str">
        <f ca="1">DF116</f>
        <v>-</v>
      </c>
      <c r="DG139" s="8" t="s">
        <v>11</v>
      </c>
      <c r="DH139" s="29">
        <f ca="1">DS131</f>
        <v>-16.268774999999998</v>
      </c>
      <c r="DI139" s="29">
        <f t="shared" ref="DI139:DI140" ca="1" si="582">DT131</f>
        <v>136.66180972222222</v>
      </c>
      <c r="DJ139" s="29">
        <f t="shared" ref="DJ139:DJ140" ca="1" si="583">DU131</f>
        <v>-156.78318472222222</v>
      </c>
      <c r="DK139" s="29">
        <f ca="1">MIN(DH139:DJ139)</f>
        <v>-156.78318472222222</v>
      </c>
      <c r="DL139" s="29">
        <f ca="1">MAX(DH139:DJ139)</f>
        <v>136.66180972222222</v>
      </c>
      <c r="DM139" s="33">
        <f ca="1">-DK139/0.9/(DJ117-DJ118)/$N$3*1000</f>
        <v>7.9497646574319019</v>
      </c>
      <c r="DN139" s="33">
        <f ca="1">DL139/0.9/(DJ117-DJ118)/$N$3*1000</f>
        <v>6.9295009338869278</v>
      </c>
      <c r="DO139" s="17" t="s">
        <v>64</v>
      </c>
      <c r="DP139" s="21"/>
      <c r="DQ139" s="29"/>
      <c r="DR139" s="29"/>
      <c r="DS139" s="29"/>
      <c r="DT139" s="29"/>
      <c r="DU139" s="29"/>
      <c r="DV139" s="29"/>
    </row>
    <row r="140" spans="1:126">
      <c r="A140" s="22" t="s">
        <v>23</v>
      </c>
      <c r="C140" s="8" t="s">
        <v>10</v>
      </c>
      <c r="D140" s="29">
        <f ca="1">O132</f>
        <v>-33.402737500000001</v>
      </c>
      <c r="E140" s="29">
        <f t="shared" ca="1" si="570"/>
        <v>-180.09854127906976</v>
      </c>
      <c r="F140" s="29">
        <f t="shared" ca="1" si="571"/>
        <v>138.84029127906979</v>
      </c>
      <c r="G140" s="29">
        <f ca="1">MIN(D140:F140)</f>
        <v>-180.09854127906976</v>
      </c>
      <c r="H140" s="29">
        <f ca="1">MAX(D140:F140)</f>
        <v>138.84029127906979</v>
      </c>
      <c r="I140" s="33">
        <f ca="1">-G140/0.9/(F117-F118)/$N$3*1000</f>
        <v>9.1319807085948064</v>
      </c>
      <c r="J140" s="33">
        <f ca="1">H140/0.9/(F117-F118)/$N$3*1000</f>
        <v>7.039961859388459</v>
      </c>
      <c r="K140" s="32" t="s">
        <v>65</v>
      </c>
      <c r="L140" s="21"/>
      <c r="M140" s="29"/>
      <c r="N140" s="29"/>
      <c r="O140" s="29"/>
      <c r="P140" s="29"/>
      <c r="Q140" s="29"/>
      <c r="R140" s="29"/>
      <c r="S140" s="35" t="s">
        <v>23</v>
      </c>
      <c r="U140" s="8" t="s">
        <v>10</v>
      </c>
      <c r="V140" s="29">
        <f ca="1">AG132</f>
        <v>-30.943237500000002</v>
      </c>
      <c r="W140" s="29">
        <f t="shared" ca="1" si="572"/>
        <v>-189.35872894736841</v>
      </c>
      <c r="X140" s="29">
        <f t="shared" ca="1" si="573"/>
        <v>150.68237894736839</v>
      </c>
      <c r="Y140" s="29">
        <f ca="1">MIN(V140:X140)</f>
        <v>-189.35872894736841</v>
      </c>
      <c r="Z140" s="29">
        <f ca="1">MAX(V140:X140)</f>
        <v>150.68237894736839</v>
      </c>
      <c r="AA140" s="33">
        <f ca="1">-Y140/0.9/(X117-X118)/$N$3*1000</f>
        <v>9.6015228522695608</v>
      </c>
      <c r="AB140" s="33">
        <f ca="1">Z140/0.9/(X117-X118)/$N$3*1000</f>
        <v>7.6404204492713239</v>
      </c>
      <c r="AC140" s="32" t="s">
        <v>65</v>
      </c>
      <c r="AD140" s="21"/>
      <c r="AE140" s="29"/>
      <c r="AF140" s="29"/>
      <c r="AG140" s="29"/>
      <c r="AH140" s="29"/>
      <c r="AI140" s="29"/>
      <c r="AJ140" s="29"/>
      <c r="AK140" s="35" t="s">
        <v>23</v>
      </c>
      <c r="AM140" s="8" t="s">
        <v>10</v>
      </c>
      <c r="AN140" s="29">
        <f ca="1">AY132</f>
        <v>-30.944650000000003</v>
      </c>
      <c r="AO140" s="29">
        <f t="shared" ca="1" si="574"/>
        <v>-93.061212499999996</v>
      </c>
      <c r="AP140" s="29">
        <f t="shared" ca="1" si="575"/>
        <v>53.769412500000001</v>
      </c>
      <c r="AQ140" s="29">
        <f ca="1">MIN(AN140:AP140)</f>
        <v>-93.061212499999996</v>
      </c>
      <c r="AR140" s="29">
        <f ca="1">MAX(AN140:AP140)</f>
        <v>53.769412500000001</v>
      </c>
      <c r="AS140" s="33">
        <f ca="1">-AQ140/0.9/(AP117-AP118)/$N$3*1000</f>
        <v>4.7187122740299818</v>
      </c>
      <c r="AT140" s="33">
        <f ca="1">AR140/0.9/(AP117-AP118)/$N$3*1000</f>
        <v>2.7264031911375661</v>
      </c>
      <c r="AU140" s="32" t="s">
        <v>65</v>
      </c>
      <c r="AV140" s="21"/>
      <c r="AW140" s="29"/>
      <c r="AX140" s="29"/>
      <c r="AY140" s="29"/>
      <c r="AZ140" s="29"/>
      <c r="BA140" s="29"/>
      <c r="BB140" s="29"/>
      <c r="BC140" s="35" t="s">
        <v>23</v>
      </c>
      <c r="BE140" s="8" t="s">
        <v>10</v>
      </c>
      <c r="BF140" s="29">
        <f ca="1">BQ132</f>
        <v>-18.596574999999994</v>
      </c>
      <c r="BG140" s="29">
        <f t="shared" ca="1" si="576"/>
        <v>-181.38989843750002</v>
      </c>
      <c r="BH140" s="29">
        <f t="shared" ca="1" si="577"/>
        <v>157.99622343749999</v>
      </c>
      <c r="BI140" s="29">
        <f ca="1">MIN(BF140:BH140)</f>
        <v>-181.38989843750002</v>
      </c>
      <c r="BJ140" s="29">
        <f ca="1">MAX(BF140:BH140)</f>
        <v>157.99622343749999</v>
      </c>
      <c r="BK140" s="33">
        <f ca="1">-BI140/0.9/(BH117-BH118)/$N$3*1000</f>
        <v>9.1974595768573639</v>
      </c>
      <c r="BL140" s="33">
        <f ca="1">BJ140/0.9/(BH117-BH118)/$N$3*1000</f>
        <v>8.011272352430554</v>
      </c>
      <c r="BM140" s="32" t="s">
        <v>65</v>
      </c>
      <c r="BN140" s="21"/>
      <c r="BO140" s="29"/>
      <c r="BP140" s="29"/>
      <c r="BQ140" s="29"/>
      <c r="BR140" s="29"/>
      <c r="BS140" s="29"/>
      <c r="BT140" s="29"/>
      <c r="BU140" s="35" t="s">
        <v>23</v>
      </c>
      <c r="BW140" s="8" t="s">
        <v>10</v>
      </c>
      <c r="BX140" s="29">
        <f ca="1">CI132</f>
        <v>-40.338524999999997</v>
      </c>
      <c r="BY140" s="29">
        <f t="shared" ca="1" si="578"/>
        <v>-189.4567375</v>
      </c>
      <c r="BZ140" s="29">
        <f t="shared" ca="1" si="579"/>
        <v>139.38026249999999</v>
      </c>
      <c r="CA140" s="29">
        <f ca="1">MIN(BX140:BZ140)</f>
        <v>-189.4567375</v>
      </c>
      <c r="CB140" s="29">
        <f ca="1">MAX(BX140:BZ140)</f>
        <v>139.38026249999999</v>
      </c>
      <c r="CC140" s="33">
        <f ca="1">-CA140/0.9/(BZ117-BZ118)/$N$3*1000</f>
        <v>9.6064924217372116</v>
      </c>
      <c r="CD140" s="33">
        <f ca="1">CB140/0.9/(BZ117-BZ118)/$N$3*1000</f>
        <v>7.0673413525132256</v>
      </c>
      <c r="CE140" s="32" t="s">
        <v>65</v>
      </c>
      <c r="CF140" s="21"/>
      <c r="CG140" s="29"/>
      <c r="CH140" s="29"/>
      <c r="CI140" s="29"/>
      <c r="CJ140" s="29"/>
      <c r="CK140" s="29"/>
      <c r="CL140" s="29"/>
      <c r="CM140" s="35" t="s">
        <v>23</v>
      </c>
      <c r="CO140" s="8" t="s">
        <v>10</v>
      </c>
      <c r="CP140" s="29">
        <f ca="1">DA132</f>
        <v>-31.409875000000003</v>
      </c>
      <c r="CQ140" s="29">
        <f t="shared" ca="1" si="580"/>
        <v>-129.76528472222222</v>
      </c>
      <c r="CR140" s="29">
        <f t="shared" ca="1" si="581"/>
        <v>90.552109722222241</v>
      </c>
      <c r="CS140" s="29">
        <f ca="1">MIN(CP140:CR140)</f>
        <v>-129.76528472222222</v>
      </c>
      <c r="CT140" s="29">
        <f ca="1">MAX(CP140:CR140)</f>
        <v>90.552109722222241</v>
      </c>
      <c r="CU140" s="33">
        <f ca="1">-CS140/0.9/(CR117-CR118)/$N$3*1000</f>
        <v>6.5798094105183216</v>
      </c>
      <c r="CV140" s="33">
        <f ca="1">CT140/0.9/(CR117-CR118)/$N$3*1000</f>
        <v>4.5914870449980407</v>
      </c>
      <c r="CW140" s="32" t="s">
        <v>65</v>
      </c>
      <c r="CX140" s="21"/>
      <c r="CY140" s="29"/>
      <c r="CZ140" s="29"/>
      <c r="DA140" s="29"/>
      <c r="DB140" s="29"/>
      <c r="DC140" s="29"/>
      <c r="DD140" s="29"/>
      <c r="DE140" s="35" t="s">
        <v>23</v>
      </c>
      <c r="DG140" s="8" t="s">
        <v>10</v>
      </c>
      <c r="DH140" s="29">
        <f ca="1">DS132</f>
        <v>-15.509474999999997</v>
      </c>
      <c r="DI140" s="29">
        <f t="shared" ca="1" si="582"/>
        <v>-119.87238472222224</v>
      </c>
      <c r="DJ140" s="29">
        <f t="shared" ca="1" si="583"/>
        <v>100.44500972222222</v>
      </c>
      <c r="DK140" s="29">
        <f ca="1">MIN(DH140:DJ140)</f>
        <v>-119.87238472222224</v>
      </c>
      <c r="DL140" s="29">
        <f ca="1">MAX(DH140:DJ140)</f>
        <v>100.44500972222222</v>
      </c>
      <c r="DM140" s="33">
        <f ca="1">-DK140/0.9/(DJ117-DJ118)/$N$3*1000</f>
        <v>6.0781852923525372</v>
      </c>
      <c r="DN140" s="33">
        <f ca="1">DL140/0.9/(DJ117-DJ118)/$N$3*1000</f>
        <v>5.0931111631638242</v>
      </c>
      <c r="DO140" s="32" t="s">
        <v>65</v>
      </c>
      <c r="DP140" s="21"/>
      <c r="DQ140" s="29"/>
      <c r="DR140" s="29"/>
      <c r="DS140" s="29"/>
      <c r="DT140" s="29"/>
      <c r="DU140" s="29"/>
      <c r="DV140" s="29"/>
    </row>
    <row r="141" spans="1:126">
      <c r="A141" s="8">
        <f>B117</f>
        <v>2</v>
      </c>
      <c r="C141" s="8" t="s">
        <v>66</v>
      </c>
      <c r="D141" s="29">
        <f ca="1">O136</f>
        <v>40.295211186894264</v>
      </c>
      <c r="E141" s="29">
        <f t="shared" ref="E141" ca="1" si="584">P136</f>
        <v>149.23224825581391</v>
      </c>
      <c r="F141" s="29">
        <f t="shared" ref="F141" ca="1" si="585">Q136</f>
        <v>138.84023430232554</v>
      </c>
      <c r="G141" s="30"/>
      <c r="H141" s="29">
        <f ca="1">MAX(D141:F141)</f>
        <v>149.23224825581391</v>
      </c>
      <c r="I141" s="31"/>
      <c r="J141" s="33">
        <f ca="1">H141/0.9/(F117-F118)/$N$3*1000</f>
        <v>7.5668908948053781</v>
      </c>
      <c r="K141" s="29"/>
      <c r="L141" s="21"/>
      <c r="M141" s="29"/>
      <c r="N141" s="29"/>
      <c r="O141" s="29"/>
      <c r="P141" s="29"/>
      <c r="Q141" s="29"/>
      <c r="R141" s="29"/>
      <c r="S141" s="39">
        <f>T117</f>
        <v>2</v>
      </c>
      <c r="U141" s="8" t="s">
        <v>66</v>
      </c>
      <c r="V141" s="29">
        <f ca="1">AG136</f>
        <v>29.348196382909578</v>
      </c>
      <c r="W141" s="29">
        <f t="shared" ref="W141" ca="1" si="586">AH136</f>
        <v>154.72545263157892</v>
      </c>
      <c r="X141" s="29">
        <f t="shared" ref="X141" ca="1" si="587">AI136</f>
        <v>150.68230526315787</v>
      </c>
      <c r="Y141" s="30"/>
      <c r="Z141" s="29">
        <f ca="1">MAX(V141:X141)</f>
        <v>154.72545263157892</v>
      </c>
      <c r="AA141" s="31"/>
      <c r="AB141" s="33">
        <f ca="1">Z141/0.9/(X117-X118)/$N$3*1000</f>
        <v>7.8454263900491936</v>
      </c>
      <c r="AC141" s="29"/>
      <c r="AD141" s="21"/>
      <c r="AE141" s="29"/>
      <c r="AF141" s="29"/>
      <c r="AG141" s="29"/>
      <c r="AH141" s="29"/>
      <c r="AI141" s="29"/>
      <c r="AJ141" s="29"/>
      <c r="AK141" s="39">
        <f>AL117</f>
        <v>2</v>
      </c>
      <c r="AM141" s="8" t="s">
        <v>66</v>
      </c>
      <c r="AN141" s="29">
        <f ca="1">AY136</f>
        <v>13.590018904705438</v>
      </c>
      <c r="AO141" s="29">
        <f t="shared" ref="AO141" ca="1" si="588">AZ136</f>
        <v>143.09494687499998</v>
      </c>
      <c r="AP141" s="29">
        <f t="shared" ref="AP141" ca="1" si="589">BA136</f>
        <v>71.808690624999983</v>
      </c>
      <c r="AQ141" s="30"/>
      <c r="AR141" s="29">
        <f ca="1">MAX(AN141:AP141)</f>
        <v>143.09494687499998</v>
      </c>
      <c r="AS141" s="31"/>
      <c r="AT141" s="33">
        <f ca="1">AR141/0.9/(AP117-AP118)/$N$3*1000</f>
        <v>7.2556961598875631</v>
      </c>
      <c r="AU141" s="29"/>
      <c r="AV141" s="21"/>
      <c r="AW141" s="29"/>
      <c r="AX141" s="29"/>
      <c r="AY141" s="29"/>
      <c r="AZ141" s="29"/>
      <c r="BA141" s="29"/>
      <c r="BB141" s="29"/>
      <c r="BC141" s="39">
        <f>BD117</f>
        <v>2</v>
      </c>
      <c r="BE141" s="8" t="s">
        <v>66</v>
      </c>
      <c r="BF141" s="29">
        <f ca="1">BQ136</f>
        <v>21.838132539836778</v>
      </c>
      <c r="BG141" s="29">
        <f t="shared" ref="BG141" ca="1" si="590">BR136</f>
        <v>69.712667187500003</v>
      </c>
      <c r="BH141" s="29">
        <f t="shared" ref="BH141" ca="1" si="591">BS136</f>
        <v>140.1036359375</v>
      </c>
      <c r="BI141" s="30"/>
      <c r="BJ141" s="29">
        <f ca="1">MAX(BF141:BH141)</f>
        <v>140.1036359375</v>
      </c>
      <c r="BK141" s="31"/>
      <c r="BL141" s="33">
        <f ca="1">BJ141/0.9/(BH117-BH118)/$N$3*1000</f>
        <v>7.1040203407462519</v>
      </c>
      <c r="BM141" s="29"/>
      <c r="BN141" s="21"/>
      <c r="BO141" s="29"/>
      <c r="BP141" s="29"/>
      <c r="BQ141" s="29"/>
      <c r="BR141" s="29"/>
      <c r="BS141" s="29"/>
      <c r="BT141" s="29"/>
      <c r="BU141" s="39">
        <f>BV117</f>
        <v>2</v>
      </c>
      <c r="BW141" s="8" t="s">
        <v>66</v>
      </c>
      <c r="BX141" s="29">
        <f ca="1">CI136</f>
        <v>40.145723462667902</v>
      </c>
      <c r="BY141" s="29">
        <f t="shared" ref="BY141" ca="1" si="592">CJ136</f>
        <v>140.94817916666665</v>
      </c>
      <c r="BZ141" s="29">
        <f t="shared" ref="BZ141" ca="1" si="593">CK136</f>
        <v>139.38034583333331</v>
      </c>
      <c r="CA141" s="30"/>
      <c r="CB141" s="29">
        <f ca="1">MAX(BX141:BZ141)</f>
        <v>140.94817916666665</v>
      </c>
      <c r="CC141" s="31"/>
      <c r="CD141" s="33">
        <f ca="1">CB141/0.9/(BZ117-BZ118)/$N$3*1000</f>
        <v>7.1468432998971174</v>
      </c>
      <c r="CE141" s="29"/>
      <c r="CF141" s="21"/>
      <c r="CG141" s="29"/>
      <c r="CH141" s="29"/>
      <c r="CI141" s="29"/>
      <c r="CJ141" s="29"/>
      <c r="CK141" s="29"/>
      <c r="CL141" s="29"/>
      <c r="CM141" s="39">
        <f>CN117</f>
        <v>2</v>
      </c>
      <c r="CO141" s="8" t="s">
        <v>66</v>
      </c>
      <c r="CP141" s="29">
        <f ca="1">DA136</f>
        <v>38.208865268601315</v>
      </c>
      <c r="CQ141" s="29">
        <f t="shared" ref="CQ141" ca="1" si="594">DB136</f>
        <v>136.66171250000002</v>
      </c>
      <c r="CR141" s="29">
        <f t="shared" ref="CR141" ca="1" si="595">DC136</f>
        <v>108.26809583333335</v>
      </c>
      <c r="CS141" s="30"/>
      <c r="CT141" s="29">
        <f ca="1">MAX(CP141:CR141)</f>
        <v>136.66171250000002</v>
      </c>
      <c r="CU141" s="31"/>
      <c r="CV141" s="33">
        <f ca="1">CT141/0.9/(CR117-CR118)/$N$3*1000</f>
        <v>6.9294960041887137</v>
      </c>
      <c r="CW141" s="29"/>
      <c r="CX141" s="21"/>
      <c r="CY141" s="29"/>
      <c r="CZ141" s="29"/>
      <c r="DA141" s="29"/>
      <c r="DB141" s="29"/>
      <c r="DC141" s="29"/>
      <c r="DD141" s="29"/>
      <c r="DE141" s="39">
        <f>DF117</f>
        <v>2</v>
      </c>
      <c r="DG141" s="8" t="s">
        <v>66</v>
      </c>
      <c r="DH141" s="29">
        <f ca="1">DS136</f>
        <v>38.208865268601315</v>
      </c>
      <c r="DI141" s="29">
        <f t="shared" ref="DI141" ca="1" si="596">DT136</f>
        <v>136.66171250000002</v>
      </c>
      <c r="DJ141" s="29">
        <f t="shared" ref="DJ141" ca="1" si="597">DU136</f>
        <v>100.44510694444443</v>
      </c>
      <c r="DK141" s="30"/>
      <c r="DL141" s="29">
        <f ca="1">MAX(DH141:DJ141)</f>
        <v>136.66171250000002</v>
      </c>
      <c r="DM141" s="31"/>
      <c r="DN141" s="33">
        <f ca="1">DL141/0.9/(DJ117-DJ118)/$N$3*1000</f>
        <v>6.9294960041887137</v>
      </c>
      <c r="DO141" s="29"/>
      <c r="DP141" s="21"/>
      <c r="DQ141" s="29"/>
      <c r="DR141" s="29"/>
      <c r="DS141" s="29"/>
      <c r="DT141" s="29"/>
      <c r="DU141" s="29"/>
      <c r="DV141" s="29"/>
    </row>
    <row r="142" spans="1:126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41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4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41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41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41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41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</row>
    <row r="143" spans="1:126">
      <c r="S143" s="37"/>
      <c r="AK143" s="37"/>
      <c r="BC143" s="37"/>
      <c r="BU143" s="37"/>
      <c r="CM143" s="37"/>
      <c r="DE143" s="37"/>
    </row>
    <row r="144" spans="1:126">
      <c r="A144" s="2" t="s">
        <v>44</v>
      </c>
      <c r="B144" s="19" t="str">
        <f ca="1">A$7</f>
        <v>21-22</v>
      </c>
      <c r="D144" s="2" t="s">
        <v>24</v>
      </c>
      <c r="E144" s="8" t="s">
        <v>56</v>
      </c>
      <c r="F144" s="9">
        <v>30</v>
      </c>
      <c r="G144" s="2" t="s">
        <v>25</v>
      </c>
      <c r="H144" s="2" t="s">
        <v>26</v>
      </c>
      <c r="N144" s="2" t="s">
        <v>54</v>
      </c>
      <c r="O144" s="8"/>
      <c r="P144" s="48">
        <f ca="1">ROUND(ABS(IF($C$2&lt;=$C$3,(F151-F152)/F153,(G151-G152)/G153)),2)</f>
        <v>4.3</v>
      </c>
      <c r="Q144" s="2" t="s">
        <v>25</v>
      </c>
      <c r="S144" s="38" t="s">
        <v>44</v>
      </c>
      <c r="T144" s="19" t="str">
        <f ca="1">S$7</f>
        <v>22-23</v>
      </c>
      <c r="V144" s="2" t="s">
        <v>24</v>
      </c>
      <c r="W144" s="8" t="s">
        <v>56</v>
      </c>
      <c r="X144" s="9">
        <v>30</v>
      </c>
      <c r="Y144" s="2" t="s">
        <v>25</v>
      </c>
      <c r="Z144" s="2" t="s">
        <v>26</v>
      </c>
      <c r="AF144" s="2" t="s">
        <v>54</v>
      </c>
      <c r="AG144" s="8"/>
      <c r="AH144" s="48">
        <f ca="1">ROUND(ABS(IF($C$2&lt;=$C$3,(X151-X152)/X153,(Y151-Y152)/Y153)),2)</f>
        <v>3.8</v>
      </c>
      <c r="AI144" s="2" t="s">
        <v>25</v>
      </c>
      <c r="AK144" s="38" t="s">
        <v>44</v>
      </c>
      <c r="AL144" s="19" t="str">
        <f ca="1">AK$7</f>
        <v>23-24</v>
      </c>
      <c r="AN144" s="2" t="s">
        <v>24</v>
      </c>
      <c r="AO144" s="8" t="s">
        <v>56</v>
      </c>
      <c r="AP144" s="9">
        <v>30</v>
      </c>
      <c r="AQ144" s="2" t="s">
        <v>25</v>
      </c>
      <c r="AR144" s="2" t="s">
        <v>26</v>
      </c>
      <c r="AX144" s="2" t="s">
        <v>54</v>
      </c>
      <c r="AY144" s="8"/>
      <c r="AZ144" s="48">
        <f ca="1">ROUND(ABS(IF($C$2&lt;=$C$3,(AP151-AP152)/AP153,(AQ151-AQ152)/AQ153)),2)</f>
        <v>3.2</v>
      </c>
      <c r="BA144" s="2" t="s">
        <v>25</v>
      </c>
      <c r="BC144" s="38" t="s">
        <v>44</v>
      </c>
      <c r="BD144" s="19" t="str">
        <f ca="1">BC$7</f>
        <v>24-25</v>
      </c>
      <c r="BF144" s="2" t="s">
        <v>24</v>
      </c>
      <c r="BG144" s="8" t="s">
        <v>56</v>
      </c>
      <c r="BH144" s="9">
        <v>30</v>
      </c>
      <c r="BI144" s="2" t="s">
        <v>25</v>
      </c>
      <c r="BJ144" s="2" t="s">
        <v>26</v>
      </c>
      <c r="BP144" s="2" t="s">
        <v>54</v>
      </c>
      <c r="BQ144" s="8"/>
      <c r="BR144" s="48">
        <f ca="1">ROUND(ABS(IF($C$2&lt;=$C$3,(BH151-BH152)/BH153,(BI151-BI152)/BI153)),2)</f>
        <v>3.2</v>
      </c>
      <c r="BS144" s="2" t="s">
        <v>25</v>
      </c>
      <c r="BU144" s="38" t="s">
        <v>44</v>
      </c>
      <c r="BV144" s="19" t="str">
        <f ca="1">BU$7</f>
        <v>25-26</v>
      </c>
      <c r="BX144" s="2" t="s">
        <v>24</v>
      </c>
      <c r="BY144" s="8" t="s">
        <v>56</v>
      </c>
      <c r="BZ144" s="9">
        <v>30</v>
      </c>
      <c r="CA144" s="2" t="s">
        <v>25</v>
      </c>
      <c r="CB144" s="2" t="s">
        <v>26</v>
      </c>
      <c r="CH144" s="2" t="s">
        <v>54</v>
      </c>
      <c r="CI144" s="8"/>
      <c r="CJ144" s="48">
        <f ca="1">ROUND(ABS(IF($C$2&lt;=$C$3,(BZ151-BZ152)/BZ153,(CA151-CA152)/CA153)),2)</f>
        <v>4.2</v>
      </c>
      <c r="CK144" s="2" t="s">
        <v>25</v>
      </c>
      <c r="CM144" s="38" t="s">
        <v>44</v>
      </c>
      <c r="CN144" s="19" t="str">
        <f ca="1">CM$7</f>
        <v>26-27</v>
      </c>
      <c r="CP144" s="2" t="s">
        <v>24</v>
      </c>
      <c r="CQ144" s="8" t="s">
        <v>56</v>
      </c>
      <c r="CR144" s="9">
        <v>30</v>
      </c>
      <c r="CS144" s="2" t="s">
        <v>25</v>
      </c>
      <c r="CT144" s="2" t="s">
        <v>26</v>
      </c>
      <c r="CZ144" s="2" t="s">
        <v>54</v>
      </c>
      <c r="DA144" s="8"/>
      <c r="DB144" s="48">
        <f ca="1">ROUND(ABS(IF($C$2&lt;=$C$3,(CR151-CR152)/CR153,(CS151-CS152)/CS153)),2)</f>
        <v>3.6</v>
      </c>
      <c r="DC144" s="2" t="s">
        <v>25</v>
      </c>
      <c r="DE144" s="38" t="s">
        <v>44</v>
      </c>
      <c r="DF144" s="19" t="str">
        <f ca="1">DE$7</f>
        <v>-</v>
      </c>
      <c r="DH144" s="2" t="s">
        <v>24</v>
      </c>
      <c r="DI144" s="8" t="s">
        <v>56</v>
      </c>
      <c r="DJ144" s="9">
        <v>30</v>
      </c>
      <c r="DK144" s="2" t="s">
        <v>25</v>
      </c>
      <c r="DL144" s="2" t="s">
        <v>26</v>
      </c>
      <c r="DR144" s="2" t="s">
        <v>54</v>
      </c>
      <c r="DS144" s="8"/>
      <c r="DT144" s="48">
        <f ca="1">ROUND(ABS(IF($C$2&lt;=$C$3,(DJ151-DJ152)/DJ153,(DK151-DK152)/DK153)),2)</f>
        <v>3.6</v>
      </c>
      <c r="DU144" s="2" t="s">
        <v>25</v>
      </c>
    </row>
    <row r="145" spans="1:125">
      <c r="A145" s="2" t="s">
        <v>68</v>
      </c>
      <c r="B145" s="19">
        <f>MAX(1,B117-1)</f>
        <v>1</v>
      </c>
      <c r="E145" s="8" t="s">
        <v>57</v>
      </c>
      <c r="F145" s="9">
        <v>60</v>
      </c>
      <c r="G145" s="2" t="s">
        <v>25</v>
      </c>
      <c r="H145" s="2" t="s">
        <v>27</v>
      </c>
      <c r="O145" s="8" t="s">
        <v>32</v>
      </c>
      <c r="P145" s="19">
        <f ca="1">ROUND(ABS((D153-D154)/P144),2)</f>
        <v>17.48</v>
      </c>
      <c r="Q145" s="17" t="s">
        <v>55</v>
      </c>
      <c r="S145" s="38" t="s">
        <v>68</v>
      </c>
      <c r="T145" s="19">
        <f>MAX(1,T117-1)</f>
        <v>1</v>
      </c>
      <c r="W145" s="8" t="s">
        <v>57</v>
      </c>
      <c r="X145" s="9">
        <v>60</v>
      </c>
      <c r="Y145" s="2" t="s">
        <v>25</v>
      </c>
      <c r="Z145" s="2" t="s">
        <v>27</v>
      </c>
      <c r="AG145" s="8" t="s">
        <v>32</v>
      </c>
      <c r="AH145" s="19">
        <f ca="1">ROUND(ABS((V153-V154)/AH144),2)</f>
        <v>17.48</v>
      </c>
      <c r="AI145" s="17" t="s">
        <v>55</v>
      </c>
      <c r="AK145" s="38" t="s">
        <v>68</v>
      </c>
      <c r="AL145" s="19">
        <f>MAX(1,AL117-1)</f>
        <v>1</v>
      </c>
      <c r="AO145" s="8" t="s">
        <v>57</v>
      </c>
      <c r="AP145" s="9">
        <v>60</v>
      </c>
      <c r="AQ145" s="2" t="s">
        <v>25</v>
      </c>
      <c r="AR145" s="2" t="s">
        <v>27</v>
      </c>
      <c r="AY145" s="8" t="s">
        <v>32</v>
      </c>
      <c r="AZ145" s="19">
        <f ca="1">ROUND(ABS((AN153-AN154)/AZ144),2)</f>
        <v>39.200000000000003</v>
      </c>
      <c r="BA145" s="17" t="s">
        <v>55</v>
      </c>
      <c r="BC145" s="38" t="s">
        <v>68</v>
      </c>
      <c r="BD145" s="19">
        <f>MAX(1,BD117-1)</f>
        <v>1</v>
      </c>
      <c r="BG145" s="8" t="s">
        <v>57</v>
      </c>
      <c r="BH145" s="9">
        <v>60</v>
      </c>
      <c r="BI145" s="2" t="s">
        <v>25</v>
      </c>
      <c r="BJ145" s="2" t="s">
        <v>27</v>
      </c>
      <c r="BQ145" s="8" t="s">
        <v>32</v>
      </c>
      <c r="BR145" s="19">
        <f ca="1">ROUND(ABS((BF153-BF154)/BR144),2)</f>
        <v>34.479999999999997</v>
      </c>
      <c r="BS145" s="17" t="s">
        <v>55</v>
      </c>
      <c r="BU145" s="38" t="s">
        <v>68</v>
      </c>
      <c r="BV145" s="19">
        <f>MAX(1,BV117-1)</f>
        <v>1</v>
      </c>
      <c r="BY145" s="8" t="s">
        <v>57</v>
      </c>
      <c r="BZ145" s="9">
        <v>60</v>
      </c>
      <c r="CA145" s="2" t="s">
        <v>25</v>
      </c>
      <c r="CB145" s="2" t="s">
        <v>27</v>
      </c>
      <c r="CI145" s="8" t="s">
        <v>32</v>
      </c>
      <c r="CJ145" s="19">
        <f ca="1">ROUND(ABS((BX153-BX154)/CJ144),2)</f>
        <v>34.479999999999997</v>
      </c>
      <c r="CK145" s="17" t="s">
        <v>55</v>
      </c>
      <c r="CM145" s="38" t="s">
        <v>68</v>
      </c>
      <c r="CN145" s="19">
        <f>MAX(1,CN117-1)</f>
        <v>1</v>
      </c>
      <c r="CQ145" s="8" t="s">
        <v>57</v>
      </c>
      <c r="CR145" s="9">
        <v>60</v>
      </c>
      <c r="CS145" s="2" t="s">
        <v>25</v>
      </c>
      <c r="CT145" s="2" t="s">
        <v>27</v>
      </c>
      <c r="DA145" s="8" t="s">
        <v>32</v>
      </c>
      <c r="DB145" s="19">
        <f ca="1">ROUND(ABS((CP153-CP154)/DB144),2)</f>
        <v>34.479999999999997</v>
      </c>
      <c r="DC145" s="17" t="s">
        <v>55</v>
      </c>
      <c r="DE145" s="38" t="s">
        <v>68</v>
      </c>
      <c r="DF145" s="19">
        <f>MAX(1,DF117-1)</f>
        <v>1</v>
      </c>
      <c r="DI145" s="8" t="s">
        <v>57</v>
      </c>
      <c r="DJ145" s="9">
        <v>60</v>
      </c>
      <c r="DK145" s="2" t="s">
        <v>25</v>
      </c>
      <c r="DL145" s="2" t="s">
        <v>27</v>
      </c>
      <c r="DS145" s="8" t="s">
        <v>32</v>
      </c>
      <c r="DT145" s="19">
        <f ca="1">ROUND(ABS((DH153-DH154)/DT144),2)</f>
        <v>34.479999999999997</v>
      </c>
      <c r="DU145" s="17" t="s">
        <v>55</v>
      </c>
    </row>
    <row r="146" spans="1:125">
      <c r="B146" s="25" t="str">
        <f>IF(B145=B117,"duplicato","")</f>
        <v/>
      </c>
      <c r="E146" s="8" t="s">
        <v>28</v>
      </c>
      <c r="F146" s="42">
        <f>$N$4</f>
        <v>4</v>
      </c>
      <c r="G146" s="2" t="s">
        <v>25</v>
      </c>
      <c r="H146" s="2" t="s">
        <v>29</v>
      </c>
      <c r="O146" s="8" t="s">
        <v>33</v>
      </c>
      <c r="P146" s="19">
        <f ca="1">ROUND(ABS((E153-E154)/P144),2)</f>
        <v>12.5</v>
      </c>
      <c r="Q146" s="17" t="s">
        <v>55</v>
      </c>
      <c r="S146" s="38"/>
      <c r="T146" s="25" t="str">
        <f>IF(T145=T117,"duplicato","")</f>
        <v/>
      </c>
      <c r="W146" s="8" t="s">
        <v>28</v>
      </c>
      <c r="X146" s="42">
        <f>$N$4</f>
        <v>4</v>
      </c>
      <c r="Y146" s="2" t="s">
        <v>25</v>
      </c>
      <c r="Z146" s="2" t="s">
        <v>29</v>
      </c>
      <c r="AG146" s="8" t="s">
        <v>33</v>
      </c>
      <c r="AH146" s="19">
        <f ca="1">ROUND(ABS((W153-W154)/AH144),2)</f>
        <v>12.5</v>
      </c>
      <c r="AI146" s="17" t="s">
        <v>55</v>
      </c>
      <c r="AK146" s="38"/>
      <c r="AL146" s="25" t="str">
        <f>IF(AL145=AL117,"duplicato","")</f>
        <v/>
      </c>
      <c r="AO146" s="8" t="s">
        <v>28</v>
      </c>
      <c r="AP146" s="42">
        <f>$N$4</f>
        <v>4</v>
      </c>
      <c r="AQ146" s="2" t="s">
        <v>25</v>
      </c>
      <c r="AR146" s="2" t="s">
        <v>29</v>
      </c>
      <c r="AY146" s="8" t="s">
        <v>33</v>
      </c>
      <c r="AZ146" s="19">
        <f ca="1">ROUND(ABS((AO153-AO154)/AZ144),2)</f>
        <v>25.28</v>
      </c>
      <c r="BA146" s="17" t="s">
        <v>55</v>
      </c>
      <c r="BC146" s="38"/>
      <c r="BD146" s="25" t="str">
        <f>IF(BD145=BD117,"duplicato","")</f>
        <v/>
      </c>
      <c r="BG146" s="8" t="s">
        <v>28</v>
      </c>
      <c r="BH146" s="42">
        <f>$N$4</f>
        <v>4</v>
      </c>
      <c r="BI146" s="2" t="s">
        <v>25</v>
      </c>
      <c r="BJ146" s="2" t="s">
        <v>29</v>
      </c>
      <c r="BQ146" s="8" t="s">
        <v>33</v>
      </c>
      <c r="BR146" s="19">
        <f ca="1">ROUND(ABS((BG153-BG154)/BR144),2)</f>
        <v>22.36</v>
      </c>
      <c r="BS146" s="17" t="s">
        <v>55</v>
      </c>
      <c r="BU146" s="38"/>
      <c r="BV146" s="25" t="str">
        <f>IF(BV145=BV117,"duplicato","")</f>
        <v/>
      </c>
      <c r="BY146" s="8" t="s">
        <v>28</v>
      </c>
      <c r="BZ146" s="42">
        <f>$N$4</f>
        <v>4</v>
      </c>
      <c r="CA146" s="2" t="s">
        <v>25</v>
      </c>
      <c r="CB146" s="2" t="s">
        <v>29</v>
      </c>
      <c r="CI146" s="8" t="s">
        <v>33</v>
      </c>
      <c r="CJ146" s="19">
        <f ca="1">ROUND(ABS((BY153-BY154)/CJ144),2)</f>
        <v>22.36</v>
      </c>
      <c r="CK146" s="17" t="s">
        <v>55</v>
      </c>
      <c r="CM146" s="38"/>
      <c r="CN146" s="25" t="str">
        <f>IF(CN145=CN117,"duplicato","")</f>
        <v/>
      </c>
      <c r="CQ146" s="8" t="s">
        <v>28</v>
      </c>
      <c r="CR146" s="42">
        <f>$N$4</f>
        <v>4</v>
      </c>
      <c r="CS146" s="2" t="s">
        <v>25</v>
      </c>
      <c r="CT146" s="2" t="s">
        <v>29</v>
      </c>
      <c r="DA146" s="8" t="s">
        <v>33</v>
      </c>
      <c r="DB146" s="19">
        <f ca="1">ROUND(ABS((CQ153-CQ154)/DB144),2)</f>
        <v>22.36</v>
      </c>
      <c r="DC146" s="17" t="s">
        <v>55</v>
      </c>
      <c r="DE146" s="38"/>
      <c r="DF146" s="25" t="str">
        <f>IF(DF145=DF117,"duplicato","")</f>
        <v/>
      </c>
      <c r="DI146" s="8" t="s">
        <v>28</v>
      </c>
      <c r="DJ146" s="42">
        <f>$N$4</f>
        <v>4</v>
      </c>
      <c r="DK146" s="2" t="s">
        <v>25</v>
      </c>
      <c r="DL146" s="2" t="s">
        <v>29</v>
      </c>
      <c r="DS146" s="8" t="s">
        <v>33</v>
      </c>
      <c r="DT146" s="19">
        <f ca="1">ROUND(ABS((DI153-DI154)/DT144),2)</f>
        <v>22.36</v>
      </c>
      <c r="DU146" s="17" t="s">
        <v>55</v>
      </c>
    </row>
    <row r="147" spans="1:125">
      <c r="E147" s="8" t="s">
        <v>47</v>
      </c>
      <c r="F147" s="9">
        <v>35</v>
      </c>
      <c r="G147" s="2" t="s">
        <v>25</v>
      </c>
      <c r="H147" s="2" t="s">
        <v>49</v>
      </c>
      <c r="S147" s="38"/>
      <c r="W147" s="8" t="s">
        <v>47</v>
      </c>
      <c r="X147" s="9">
        <v>35</v>
      </c>
      <c r="Y147" s="2" t="s">
        <v>25</v>
      </c>
      <c r="Z147" s="2" t="s">
        <v>49</v>
      </c>
      <c r="AK147" s="38"/>
      <c r="AO147" s="8" t="s">
        <v>47</v>
      </c>
      <c r="AP147" s="9">
        <v>35</v>
      </c>
      <c r="AQ147" s="2" t="s">
        <v>25</v>
      </c>
      <c r="AR147" s="2" t="s">
        <v>49</v>
      </c>
      <c r="BC147" s="38"/>
      <c r="BG147" s="8" t="s">
        <v>47</v>
      </c>
      <c r="BH147" s="9">
        <v>15</v>
      </c>
      <c r="BI147" s="2" t="s">
        <v>25</v>
      </c>
      <c r="BJ147" s="2" t="s">
        <v>49</v>
      </c>
      <c r="BU147" s="38"/>
      <c r="BY147" s="8" t="s">
        <v>47</v>
      </c>
      <c r="BZ147" s="9">
        <v>35</v>
      </c>
      <c r="CA147" s="2" t="s">
        <v>25</v>
      </c>
      <c r="CB147" s="2" t="s">
        <v>49</v>
      </c>
      <c r="CM147" s="38"/>
      <c r="CQ147" s="8" t="s">
        <v>47</v>
      </c>
      <c r="CR147" s="9">
        <v>35</v>
      </c>
      <c r="CS147" s="2" t="s">
        <v>25</v>
      </c>
      <c r="CT147" s="2" t="s">
        <v>49</v>
      </c>
      <c r="DE147" s="38"/>
      <c r="DI147" s="8" t="s">
        <v>47</v>
      </c>
      <c r="DJ147" s="9">
        <v>35</v>
      </c>
      <c r="DK147" s="2" t="s">
        <v>25</v>
      </c>
      <c r="DL147" s="2" t="s">
        <v>49</v>
      </c>
    </row>
    <row r="148" spans="1:125">
      <c r="E148" s="8" t="s">
        <v>48</v>
      </c>
      <c r="F148" s="9">
        <v>35</v>
      </c>
      <c r="G148" s="2" t="s">
        <v>25</v>
      </c>
      <c r="H148" s="2" t="s">
        <v>50</v>
      </c>
      <c r="S148" s="38"/>
      <c r="W148" s="8" t="s">
        <v>48</v>
      </c>
      <c r="X148" s="9">
        <v>35</v>
      </c>
      <c r="Y148" s="2" t="s">
        <v>25</v>
      </c>
      <c r="Z148" s="2" t="s">
        <v>50</v>
      </c>
      <c r="AK148" s="38"/>
      <c r="AO148" s="8" t="s">
        <v>48</v>
      </c>
      <c r="AP148" s="9">
        <v>15</v>
      </c>
      <c r="AQ148" s="2" t="s">
        <v>25</v>
      </c>
      <c r="AR148" s="2" t="s">
        <v>50</v>
      </c>
      <c r="BC148" s="38"/>
      <c r="BG148" s="8" t="s">
        <v>48</v>
      </c>
      <c r="BH148" s="9">
        <v>35</v>
      </c>
      <c r="BI148" s="2" t="s">
        <v>25</v>
      </c>
      <c r="BJ148" s="2" t="s">
        <v>50</v>
      </c>
      <c r="BU148" s="38"/>
      <c r="BY148" s="8" t="s">
        <v>48</v>
      </c>
      <c r="BZ148" s="9">
        <v>35</v>
      </c>
      <c r="CA148" s="2" t="s">
        <v>25</v>
      </c>
      <c r="CB148" s="2" t="s">
        <v>50</v>
      </c>
      <c r="CM148" s="38"/>
      <c r="CQ148" s="8" t="s">
        <v>48</v>
      </c>
      <c r="CR148" s="9">
        <v>15</v>
      </c>
      <c r="CS148" s="2" t="s">
        <v>25</v>
      </c>
      <c r="CT148" s="2" t="s">
        <v>50</v>
      </c>
      <c r="DE148" s="38"/>
      <c r="DI148" s="8" t="s">
        <v>48</v>
      </c>
      <c r="DJ148" s="9">
        <v>35</v>
      </c>
      <c r="DK148" s="2" t="s">
        <v>25</v>
      </c>
      <c r="DL148" s="2" t="s">
        <v>50</v>
      </c>
    </row>
    <row r="149" spans="1:125">
      <c r="S149" s="38"/>
      <c r="AK149" s="38"/>
      <c r="BC149" s="38"/>
      <c r="BU149" s="38"/>
      <c r="CM149" s="38"/>
      <c r="DE149" s="38"/>
    </row>
    <row r="150" spans="1:125">
      <c r="A150" s="2" t="s">
        <v>30</v>
      </c>
      <c r="D150" s="20" t="s">
        <v>32</v>
      </c>
      <c r="E150" s="20" t="s">
        <v>33</v>
      </c>
      <c r="F150" s="20" t="s">
        <v>34</v>
      </c>
      <c r="G150" s="20" t="s">
        <v>35</v>
      </c>
      <c r="H150" s="20" t="s">
        <v>36</v>
      </c>
      <c r="I150" s="20" t="s">
        <v>37</v>
      </c>
      <c r="J150" s="23" t="s">
        <v>39</v>
      </c>
      <c r="K150" s="23" t="s">
        <v>40</v>
      </c>
      <c r="L150" s="23" t="s">
        <v>41</v>
      </c>
      <c r="M150" s="23" t="s">
        <v>42</v>
      </c>
      <c r="N150" s="23" t="s">
        <v>53</v>
      </c>
      <c r="O150" s="20" t="s">
        <v>32</v>
      </c>
      <c r="P150" s="23" t="s">
        <v>51</v>
      </c>
      <c r="Q150" s="23" t="s">
        <v>52</v>
      </c>
      <c r="S150" s="38" t="s">
        <v>30</v>
      </c>
      <c r="V150" s="20" t="s">
        <v>32</v>
      </c>
      <c r="W150" s="20" t="s">
        <v>33</v>
      </c>
      <c r="X150" s="20" t="s">
        <v>34</v>
      </c>
      <c r="Y150" s="20" t="s">
        <v>35</v>
      </c>
      <c r="Z150" s="20" t="s">
        <v>36</v>
      </c>
      <c r="AA150" s="20" t="s">
        <v>37</v>
      </c>
      <c r="AB150" s="23" t="s">
        <v>39</v>
      </c>
      <c r="AC150" s="23" t="s">
        <v>40</v>
      </c>
      <c r="AD150" s="23" t="s">
        <v>41</v>
      </c>
      <c r="AE150" s="23" t="s">
        <v>42</v>
      </c>
      <c r="AF150" s="23" t="s">
        <v>53</v>
      </c>
      <c r="AG150" s="20" t="s">
        <v>32</v>
      </c>
      <c r="AH150" s="23" t="s">
        <v>51</v>
      </c>
      <c r="AI150" s="23" t="s">
        <v>52</v>
      </c>
      <c r="AK150" s="38" t="s">
        <v>30</v>
      </c>
      <c r="AN150" s="20" t="s">
        <v>32</v>
      </c>
      <c r="AO150" s="20" t="s">
        <v>33</v>
      </c>
      <c r="AP150" s="20" t="s">
        <v>34</v>
      </c>
      <c r="AQ150" s="20" t="s">
        <v>35</v>
      </c>
      <c r="AR150" s="20" t="s">
        <v>36</v>
      </c>
      <c r="AS150" s="20" t="s">
        <v>37</v>
      </c>
      <c r="AT150" s="23" t="s">
        <v>39</v>
      </c>
      <c r="AU150" s="23" t="s">
        <v>40</v>
      </c>
      <c r="AV150" s="23" t="s">
        <v>41</v>
      </c>
      <c r="AW150" s="23" t="s">
        <v>42</v>
      </c>
      <c r="AX150" s="23" t="s">
        <v>53</v>
      </c>
      <c r="AY150" s="20" t="s">
        <v>32</v>
      </c>
      <c r="AZ150" s="23" t="s">
        <v>51</v>
      </c>
      <c r="BA150" s="23" t="s">
        <v>52</v>
      </c>
      <c r="BC150" s="38" t="s">
        <v>30</v>
      </c>
      <c r="BF150" s="20" t="s">
        <v>32</v>
      </c>
      <c r="BG150" s="20" t="s">
        <v>33</v>
      </c>
      <c r="BH150" s="20" t="s">
        <v>34</v>
      </c>
      <c r="BI150" s="20" t="s">
        <v>35</v>
      </c>
      <c r="BJ150" s="20" t="s">
        <v>36</v>
      </c>
      <c r="BK150" s="20" t="s">
        <v>37</v>
      </c>
      <c r="BL150" s="23" t="s">
        <v>39</v>
      </c>
      <c r="BM150" s="23" t="s">
        <v>40</v>
      </c>
      <c r="BN150" s="23" t="s">
        <v>41</v>
      </c>
      <c r="BO150" s="23" t="s">
        <v>42</v>
      </c>
      <c r="BP150" s="23" t="s">
        <v>53</v>
      </c>
      <c r="BQ150" s="20" t="s">
        <v>32</v>
      </c>
      <c r="BR150" s="23" t="s">
        <v>51</v>
      </c>
      <c r="BS150" s="23" t="s">
        <v>52</v>
      </c>
      <c r="BU150" s="38" t="s">
        <v>30</v>
      </c>
      <c r="BX150" s="20" t="s">
        <v>32</v>
      </c>
      <c r="BY150" s="20" t="s">
        <v>33</v>
      </c>
      <c r="BZ150" s="20" t="s">
        <v>34</v>
      </c>
      <c r="CA150" s="20" t="s">
        <v>35</v>
      </c>
      <c r="CB150" s="20" t="s">
        <v>36</v>
      </c>
      <c r="CC150" s="20" t="s">
        <v>37</v>
      </c>
      <c r="CD150" s="23" t="s">
        <v>39</v>
      </c>
      <c r="CE150" s="23" t="s">
        <v>40</v>
      </c>
      <c r="CF150" s="23" t="s">
        <v>41</v>
      </c>
      <c r="CG150" s="23" t="s">
        <v>42</v>
      </c>
      <c r="CH150" s="23" t="s">
        <v>53</v>
      </c>
      <c r="CI150" s="20" t="s">
        <v>32</v>
      </c>
      <c r="CJ150" s="23" t="s">
        <v>51</v>
      </c>
      <c r="CK150" s="23" t="s">
        <v>52</v>
      </c>
      <c r="CM150" s="38" t="s">
        <v>30</v>
      </c>
      <c r="CP150" s="20" t="s">
        <v>32</v>
      </c>
      <c r="CQ150" s="20" t="s">
        <v>33</v>
      </c>
      <c r="CR150" s="20" t="s">
        <v>34</v>
      </c>
      <c r="CS150" s="20" t="s">
        <v>35</v>
      </c>
      <c r="CT150" s="20" t="s">
        <v>36</v>
      </c>
      <c r="CU150" s="20" t="s">
        <v>37</v>
      </c>
      <c r="CV150" s="23" t="s">
        <v>39</v>
      </c>
      <c r="CW150" s="23" t="s">
        <v>40</v>
      </c>
      <c r="CX150" s="23" t="s">
        <v>41</v>
      </c>
      <c r="CY150" s="23" t="s">
        <v>42</v>
      </c>
      <c r="CZ150" s="23" t="s">
        <v>53</v>
      </c>
      <c r="DA150" s="20" t="s">
        <v>32</v>
      </c>
      <c r="DB150" s="23" t="s">
        <v>51</v>
      </c>
      <c r="DC150" s="23" t="s">
        <v>52</v>
      </c>
      <c r="DE150" s="38" t="s">
        <v>30</v>
      </c>
      <c r="DH150" s="20" t="s">
        <v>32</v>
      </c>
      <c r="DI150" s="20" t="s">
        <v>33</v>
      </c>
      <c r="DJ150" s="20" t="s">
        <v>34</v>
      </c>
      <c r="DK150" s="20" t="s">
        <v>35</v>
      </c>
      <c r="DL150" s="20" t="s">
        <v>36</v>
      </c>
      <c r="DM150" s="20" t="s">
        <v>37</v>
      </c>
      <c r="DN150" s="23" t="s">
        <v>39</v>
      </c>
      <c r="DO150" s="23" t="s">
        <v>40</v>
      </c>
      <c r="DP150" s="23" t="s">
        <v>41</v>
      </c>
      <c r="DQ150" s="23" t="s">
        <v>42</v>
      </c>
      <c r="DR150" s="23" t="s">
        <v>53</v>
      </c>
      <c r="DS150" s="20" t="s">
        <v>32</v>
      </c>
      <c r="DT150" s="23" t="s">
        <v>51</v>
      </c>
      <c r="DU150" s="23" t="s">
        <v>52</v>
      </c>
    </row>
    <row r="151" spans="1:125">
      <c r="A151" s="8" t="s">
        <v>31</v>
      </c>
      <c r="B151" s="8">
        <f>($H$2-B145)*4+1</f>
        <v>17</v>
      </c>
      <c r="C151" s="8" t="s">
        <v>11</v>
      </c>
      <c r="D151" s="6">
        <f ca="1">INDEX(E$7:E$30,B151,1)</f>
        <v>-29.2</v>
      </c>
      <c r="E151" s="6">
        <f ca="1">INDEX(F$7:F$30,B151,1)</f>
        <v>-20.341999999999999</v>
      </c>
      <c r="F151" s="6">
        <f ca="1">INDEX(G$7:G$30,B151,1)</f>
        <v>184.96299999999999</v>
      </c>
      <c r="G151" s="6">
        <f ca="1">INDEX(H$7:H$30,B151,1)</f>
        <v>93.507000000000005</v>
      </c>
      <c r="H151" s="6">
        <f ca="1">INDEX(I$7:I$30,B151,1)</f>
        <v>11.095000000000001</v>
      </c>
      <c r="I151" s="6">
        <f ca="1">INDEX(J$7:J$30,B151,1)</f>
        <v>16.323</v>
      </c>
      <c r="J151" s="24">
        <f ca="1">(ABS(F151)+ABS(H151))*SIGN(F151)</f>
        <v>196.05799999999999</v>
      </c>
      <c r="K151" s="24">
        <f ca="1">(ABS(G151)+ABS(I151))*SIGN(G151)</f>
        <v>109.83000000000001</v>
      </c>
      <c r="L151" s="24">
        <f ca="1">(ABS(J151)+0.3*ABS(K151))*SIGN(J151)</f>
        <v>229.00700000000001</v>
      </c>
      <c r="M151" s="24">
        <f t="shared" ref="M151:M154" ca="1" si="598">(ABS(K151)+0.3*ABS(J151))*SIGN(K151)</f>
        <v>168.6474</v>
      </c>
      <c r="N151" s="24">
        <f ca="1">IF($C$2&lt;=$C$3,L151,M151)</f>
        <v>229.00700000000001</v>
      </c>
      <c r="O151" s="48">
        <f ca="1">D151</f>
        <v>-29.2</v>
      </c>
      <c r="P151" s="48">
        <f ca="1">E151+N151</f>
        <v>208.66500000000002</v>
      </c>
      <c r="Q151" s="48">
        <f ca="1">E151-N151</f>
        <v>-249.34899999999999</v>
      </c>
      <c r="S151" s="39" t="s">
        <v>31</v>
      </c>
      <c r="T151" s="8">
        <f>($H$2-T145)*4+1</f>
        <v>17</v>
      </c>
      <c r="U151" s="8" t="s">
        <v>11</v>
      </c>
      <c r="V151" s="6">
        <f ca="1">INDEX(W$7:W$30,T151,1)</f>
        <v>-15.053000000000001</v>
      </c>
      <c r="W151" s="6">
        <f ca="1">INDEX(X$7:X$30,T151,1)</f>
        <v>-11.558999999999999</v>
      </c>
      <c r="X151" s="6">
        <f ca="1">INDEX(Y$7:Y$30,T151,1)</f>
        <v>176.76</v>
      </c>
      <c r="Y151" s="6">
        <f ca="1">INDEX(Z$7:Z$30,T151,1)</f>
        <v>89.534000000000006</v>
      </c>
      <c r="Z151" s="6">
        <f ca="1">INDEX(AA$7:AA$30,T151,1)</f>
        <v>10.624000000000001</v>
      </c>
      <c r="AA151" s="6">
        <f ca="1">INDEX(AB$7:AB$30,T151,1)</f>
        <v>15.63</v>
      </c>
      <c r="AB151" s="24">
        <f ca="1">(ABS(X151)+ABS(Z151))*SIGN(X151)</f>
        <v>187.38399999999999</v>
      </c>
      <c r="AC151" s="24">
        <f ca="1">(ABS(Y151)+ABS(AA151))*SIGN(Y151)</f>
        <v>105.164</v>
      </c>
      <c r="AD151" s="24">
        <f ca="1">(ABS(AB151)+0.3*ABS(AC151))*SIGN(AB151)</f>
        <v>218.9332</v>
      </c>
      <c r="AE151" s="24">
        <f t="shared" ref="AE151:AE154" ca="1" si="599">(ABS(AC151)+0.3*ABS(AB151))*SIGN(AC151)</f>
        <v>161.3792</v>
      </c>
      <c r="AF151" s="24">
        <f ca="1">IF($C$2&lt;=$C$3,AD151,AE151)</f>
        <v>218.9332</v>
      </c>
      <c r="AG151" s="48">
        <f ca="1">V151</f>
        <v>-15.053000000000001</v>
      </c>
      <c r="AH151" s="48">
        <f ca="1">W151+AF151</f>
        <v>207.3742</v>
      </c>
      <c r="AI151" s="48">
        <f ca="1">W151-AF151</f>
        <v>-230.4922</v>
      </c>
      <c r="AK151" s="39" t="s">
        <v>31</v>
      </c>
      <c r="AL151" s="8">
        <f>($H$2-AL145)*4+1</f>
        <v>17</v>
      </c>
      <c r="AM151" s="8" t="s">
        <v>11</v>
      </c>
      <c r="AN151" s="6">
        <f ca="1">INDEX(AO$7:AO$30,AL151,1)</f>
        <v>-29.457999999999998</v>
      </c>
      <c r="AO151" s="6">
        <f ca="1">INDEX(AP$7:AP$30,AL151,1)</f>
        <v>-19.189</v>
      </c>
      <c r="AP151" s="6">
        <f ca="1">INDEX(AQ$7:AQ$30,AL151,1)</f>
        <v>150.631</v>
      </c>
      <c r="AQ151" s="6">
        <f ca="1">INDEX(AR$7:AR$30,AL151,1)</f>
        <v>76.412000000000006</v>
      </c>
      <c r="AR151" s="6">
        <f ca="1">INDEX(AS$7:AS$30,AL151,1)</f>
        <v>9.0719999999999992</v>
      </c>
      <c r="AS151" s="6">
        <f ca="1">INDEX(AT$7:AT$30,AL151,1)</f>
        <v>13.347</v>
      </c>
      <c r="AT151" s="24">
        <f ca="1">(ABS(AP151)+ABS(AR151))*SIGN(AP151)</f>
        <v>159.703</v>
      </c>
      <c r="AU151" s="24">
        <f ca="1">(ABS(AQ151)+ABS(AS151))*SIGN(AQ151)</f>
        <v>89.759</v>
      </c>
      <c r="AV151" s="24">
        <f ca="1">(ABS(AT151)+0.3*ABS(AU151))*SIGN(AT151)</f>
        <v>186.63069999999999</v>
      </c>
      <c r="AW151" s="24">
        <f t="shared" ref="AW151:AW154" ca="1" si="600">(ABS(AU151)+0.3*ABS(AT151))*SIGN(AU151)</f>
        <v>137.66989999999998</v>
      </c>
      <c r="AX151" s="24">
        <f ca="1">IF($C$2&lt;=$C$3,AV151,AW151)</f>
        <v>186.63069999999999</v>
      </c>
      <c r="AY151" s="48">
        <f ca="1">AN151</f>
        <v>-29.457999999999998</v>
      </c>
      <c r="AZ151" s="48">
        <f ca="1">AO151+AX151</f>
        <v>167.4417</v>
      </c>
      <c r="BA151" s="48">
        <f ca="1">AO151-AX151</f>
        <v>-205.81969999999998</v>
      </c>
      <c r="BC151" s="39" t="s">
        <v>31</v>
      </c>
      <c r="BD151" s="8">
        <f>($H$2-BD145)*4+1</f>
        <v>17</v>
      </c>
      <c r="BE151" s="8" t="s">
        <v>11</v>
      </c>
      <c r="BF151" s="6">
        <f ca="1">INDEX(BG$7:BG$30,BD151,1)</f>
        <v>-33.649000000000001</v>
      </c>
      <c r="BG151" s="6">
        <f ca="1">INDEX(BH$7:BH$30,BD151,1)</f>
        <v>-21.527000000000001</v>
      </c>
      <c r="BH151" s="6">
        <f ca="1">INDEX(BI$7:BI$30,BD151,1)</f>
        <v>78.652000000000001</v>
      </c>
      <c r="BI151" s="6">
        <f ca="1">INDEX(BJ$7:BJ$30,BD151,1)</f>
        <v>40.003999999999998</v>
      </c>
      <c r="BJ151" s="6">
        <f ca="1">INDEX(BK$7:BK$30,BD151,1)</f>
        <v>4.7460000000000004</v>
      </c>
      <c r="BK151" s="6">
        <f ca="1">INDEX(BL$7:BL$30,BD151,1)</f>
        <v>6.9820000000000002</v>
      </c>
      <c r="BL151" s="24">
        <f ca="1">(ABS(BH151)+ABS(BJ151))*SIGN(BH151)</f>
        <v>83.397999999999996</v>
      </c>
      <c r="BM151" s="24">
        <f ca="1">(ABS(BI151)+ABS(BK151))*SIGN(BI151)</f>
        <v>46.985999999999997</v>
      </c>
      <c r="BN151" s="24">
        <f ca="1">(ABS(BL151)+0.3*ABS(BM151))*SIGN(BL151)</f>
        <v>97.493799999999993</v>
      </c>
      <c r="BO151" s="24">
        <f t="shared" ref="BO151:BO154" ca="1" si="601">(ABS(BM151)+0.3*ABS(BL151))*SIGN(BM151)</f>
        <v>72.005399999999995</v>
      </c>
      <c r="BP151" s="24">
        <f ca="1">IF($C$2&lt;=$C$3,BN151,BO151)</f>
        <v>97.493799999999993</v>
      </c>
      <c r="BQ151" s="48">
        <f ca="1">BF151</f>
        <v>-33.649000000000001</v>
      </c>
      <c r="BR151" s="48">
        <f ca="1">BG151+BP151</f>
        <v>75.966799999999992</v>
      </c>
      <c r="BS151" s="48">
        <f ca="1">BG151-BP151</f>
        <v>-119.02079999999999</v>
      </c>
      <c r="BU151" s="39" t="s">
        <v>31</v>
      </c>
      <c r="BV151" s="8">
        <f>($H$2-BV145)*4+1</f>
        <v>17</v>
      </c>
      <c r="BW151" s="8" t="s">
        <v>11</v>
      </c>
      <c r="BX151" s="6">
        <f ca="1">INDEX(BY$7:BY$30,BV151,1)</f>
        <v>-46.956000000000003</v>
      </c>
      <c r="BY151" s="6">
        <f ca="1">INDEX(BZ$7:BZ$30,BV151,1)</f>
        <v>-30.495000000000001</v>
      </c>
      <c r="BZ151" s="6">
        <f ca="1">INDEX(CA$7:CA$30,BV151,1)</f>
        <v>168.779</v>
      </c>
      <c r="CA151" s="6">
        <f ca="1">INDEX(CB$7:CB$30,BV151,1)</f>
        <v>85.47</v>
      </c>
      <c r="CB151" s="6">
        <f ca="1">INDEX(CC$7:CC$30,BV151,1)</f>
        <v>10.145</v>
      </c>
      <c r="CC151" s="6">
        <f ca="1">INDEX(CD$7:CD$30,BV151,1)</f>
        <v>14.925000000000001</v>
      </c>
      <c r="CD151" s="24">
        <f ca="1">(ABS(BZ151)+ABS(CB151))*SIGN(BZ151)</f>
        <v>178.92400000000001</v>
      </c>
      <c r="CE151" s="24">
        <f ca="1">(ABS(CA151)+ABS(CC151))*SIGN(CA151)</f>
        <v>100.395</v>
      </c>
      <c r="CF151" s="24">
        <f ca="1">(ABS(CD151)+0.3*ABS(CE151))*SIGN(CD151)</f>
        <v>209.04250000000002</v>
      </c>
      <c r="CG151" s="24">
        <f t="shared" ref="CG151:CG154" ca="1" si="602">(ABS(CE151)+0.3*ABS(CD151))*SIGN(CE151)</f>
        <v>154.07220000000001</v>
      </c>
      <c r="CH151" s="24">
        <f ca="1">IF($C$2&lt;=$C$3,CF151,CG151)</f>
        <v>209.04250000000002</v>
      </c>
      <c r="CI151" s="48">
        <f ca="1">BX151</f>
        <v>-46.956000000000003</v>
      </c>
      <c r="CJ151" s="48">
        <f ca="1">BY151+CH151</f>
        <v>178.54750000000001</v>
      </c>
      <c r="CK151" s="48">
        <f ca="1">BY151-CH151</f>
        <v>-239.53750000000002</v>
      </c>
      <c r="CM151" s="39" t="s">
        <v>31</v>
      </c>
      <c r="CN151" s="8">
        <f>($H$2-CN145)*4+1</f>
        <v>17</v>
      </c>
      <c r="CO151" s="8" t="s">
        <v>11</v>
      </c>
      <c r="CP151" s="6">
        <f ca="1">INDEX(CQ$7:CQ$30,CN151,1)</f>
        <v>-33.350999999999999</v>
      </c>
      <c r="CQ151" s="6">
        <f ca="1">INDEX(CR$7:CR$30,CN151,1)</f>
        <v>-21.997</v>
      </c>
      <c r="CR151" s="6">
        <f ca="1">INDEX(CS$7:CS$30,CN151,1)</f>
        <v>151.58000000000001</v>
      </c>
      <c r="CS151" s="6">
        <f ca="1">INDEX(CT$7:CT$30,CN151,1)</f>
        <v>76.754000000000005</v>
      </c>
      <c r="CT151" s="6">
        <f ca="1">INDEX(CU$7:CU$30,CN151,1)</f>
        <v>9.1010000000000009</v>
      </c>
      <c r="CU151" s="6">
        <f ca="1">INDEX(CV$7:CV$30,CN151,1)</f>
        <v>13.39</v>
      </c>
      <c r="CV151" s="24">
        <f ca="1">(ABS(CR151)+ABS(CT151))*SIGN(CR151)</f>
        <v>160.68100000000001</v>
      </c>
      <c r="CW151" s="24">
        <f ca="1">(ABS(CS151)+ABS(CU151))*SIGN(CS151)</f>
        <v>90.144000000000005</v>
      </c>
      <c r="CX151" s="24">
        <f ca="1">(ABS(CV151)+0.3*ABS(CW151))*SIGN(CV151)</f>
        <v>187.72420000000002</v>
      </c>
      <c r="CY151" s="24">
        <f t="shared" ref="CY151:CY154" ca="1" si="603">(ABS(CW151)+0.3*ABS(CV151))*SIGN(CW151)</f>
        <v>138.34829999999999</v>
      </c>
      <c r="CZ151" s="24">
        <f ca="1">IF($C$2&lt;=$C$3,CX151,CY151)</f>
        <v>187.72420000000002</v>
      </c>
      <c r="DA151" s="48">
        <f ca="1">CP151</f>
        <v>-33.350999999999999</v>
      </c>
      <c r="DB151" s="48">
        <f ca="1">CQ151+CZ151</f>
        <v>165.72720000000004</v>
      </c>
      <c r="DC151" s="48">
        <f ca="1">CQ151-CZ151</f>
        <v>-209.72120000000001</v>
      </c>
      <c r="DE151" s="39" t="s">
        <v>31</v>
      </c>
      <c r="DF151" s="8">
        <f>($H$2-DF145)*4+1</f>
        <v>17</v>
      </c>
      <c r="DG151" s="8" t="s">
        <v>11</v>
      </c>
      <c r="DH151" s="6">
        <f ca="1">INDEX(DI$7:DI$30,DF151,1)</f>
        <v>-33.350999999999999</v>
      </c>
      <c r="DI151" s="6">
        <f ca="1">INDEX(DJ$7:DJ$30,DF151,1)</f>
        <v>-21.997</v>
      </c>
      <c r="DJ151" s="6">
        <f ca="1">INDEX(DK$7:DK$30,DF151,1)</f>
        <v>151.58000000000001</v>
      </c>
      <c r="DK151" s="6">
        <f ca="1">INDEX(DL$7:DL$30,DF151,1)</f>
        <v>76.754000000000005</v>
      </c>
      <c r="DL151" s="6">
        <f ca="1">INDEX(DM$7:DM$30,DF151,1)</f>
        <v>9.1010000000000009</v>
      </c>
      <c r="DM151" s="6">
        <f ca="1">INDEX(DN$7:DN$30,DF151,1)</f>
        <v>13.39</v>
      </c>
      <c r="DN151" s="24">
        <f ca="1">(ABS(DJ151)+ABS(DL151))*SIGN(DJ151)</f>
        <v>160.68100000000001</v>
      </c>
      <c r="DO151" s="24">
        <f ca="1">(ABS(DK151)+ABS(DM151))*SIGN(DK151)</f>
        <v>90.144000000000005</v>
      </c>
      <c r="DP151" s="24">
        <f ca="1">(ABS(DN151)+0.3*ABS(DO151))*SIGN(DN151)</f>
        <v>187.72420000000002</v>
      </c>
      <c r="DQ151" s="24">
        <f t="shared" ref="DQ151:DQ154" ca="1" si="604">(ABS(DO151)+0.3*ABS(DN151))*SIGN(DO151)</f>
        <v>138.34829999999999</v>
      </c>
      <c r="DR151" s="24">
        <f ca="1">IF($C$2&lt;=$C$3,DP151,DQ151)</f>
        <v>187.72420000000002</v>
      </c>
      <c r="DS151" s="48">
        <f ca="1">DH151</f>
        <v>-33.350999999999999</v>
      </c>
      <c r="DT151" s="48">
        <f ca="1">DI151+DR151</f>
        <v>165.72720000000004</v>
      </c>
      <c r="DU151" s="48">
        <f ca="1">DI151-DR151</f>
        <v>-209.72120000000001</v>
      </c>
    </row>
    <row r="152" spans="1:125">
      <c r="B152" s="8">
        <f>B151+1</f>
        <v>18</v>
      </c>
      <c r="C152" s="8" t="s">
        <v>10</v>
      </c>
      <c r="D152" s="6">
        <f ca="1">INDEX(E$7:E$30,B152,1)</f>
        <v>-22.212</v>
      </c>
      <c r="E152" s="6">
        <f ca="1">INDEX(F$7:F$30,B152,1)</f>
        <v>-16.324999999999999</v>
      </c>
      <c r="F152" s="6">
        <f ca="1">INDEX(G$7:G$30,B152,1)</f>
        <v>-168.155</v>
      </c>
      <c r="G152" s="6">
        <f ca="1">INDEX(H$7:H$30,B152,1)</f>
        <v>-85.073999999999998</v>
      </c>
      <c r="H152" s="6">
        <f ca="1">INDEX(I$7:I$30,B152,1)</f>
        <v>-10.092000000000001</v>
      </c>
      <c r="I152" s="6">
        <f ca="1">INDEX(J$7:J$30,B152,1)</f>
        <v>-14.848000000000001</v>
      </c>
      <c r="J152" s="24">
        <f t="shared" ref="J152:J154" ca="1" si="605">(ABS(F152)+ABS(H152))*SIGN(F152)</f>
        <v>-178.24700000000001</v>
      </c>
      <c r="K152" s="24">
        <f t="shared" ref="K152:K154" ca="1" si="606">(ABS(G152)+ABS(I152))*SIGN(G152)</f>
        <v>-99.921999999999997</v>
      </c>
      <c r="L152" s="24">
        <f t="shared" ref="L152:L154" ca="1" si="607">(ABS(J152)+0.3*ABS(K152))*SIGN(J152)</f>
        <v>-208.2236</v>
      </c>
      <c r="M152" s="24">
        <f t="shared" ca="1" si="598"/>
        <v>-153.39609999999999</v>
      </c>
      <c r="N152" s="24">
        <f ca="1">IF($C$2&lt;=$C$3,L152,M152)</f>
        <v>-208.2236</v>
      </c>
      <c r="O152" s="48">
        <f t="shared" ref="O152:O154" ca="1" si="608">D152</f>
        <v>-22.212</v>
      </c>
      <c r="P152" s="48">
        <f t="shared" ref="P152:P154" ca="1" si="609">E152+N152</f>
        <v>-224.54859999999999</v>
      </c>
      <c r="Q152" s="48">
        <f t="shared" ref="Q152:Q154" ca="1" si="610">E152-N152</f>
        <v>191.89860000000002</v>
      </c>
      <c r="S152" s="38"/>
      <c r="T152" s="8">
        <f>T151+1</f>
        <v>18</v>
      </c>
      <c r="U152" s="8" t="s">
        <v>10</v>
      </c>
      <c r="V152" s="6">
        <f ca="1">INDEX(W$7:W$30,T152,1)</f>
        <v>-28.605</v>
      </c>
      <c r="W152" s="6">
        <f ca="1">INDEX(X$7:X$30,T152,1)</f>
        <v>-19.437000000000001</v>
      </c>
      <c r="X152" s="6">
        <f ca="1">INDEX(Y$7:Y$30,T152,1)</f>
        <v>-178.85300000000001</v>
      </c>
      <c r="Y152" s="6">
        <f ca="1">INDEX(Z$7:Z$30,T152,1)</f>
        <v>-90.558999999999997</v>
      </c>
      <c r="Z152" s="6">
        <f ca="1">INDEX(AA$7:AA$30,T152,1)</f>
        <v>-10.744999999999999</v>
      </c>
      <c r="AA152" s="6">
        <f ca="1">INDEX(AB$7:AB$30,T152,1)</f>
        <v>-15.808</v>
      </c>
      <c r="AB152" s="24">
        <f t="shared" ref="AB152:AB154" ca="1" si="611">(ABS(X152)+ABS(Z152))*SIGN(X152)</f>
        <v>-189.59800000000001</v>
      </c>
      <c r="AC152" s="24">
        <f t="shared" ref="AC152:AC154" ca="1" si="612">(ABS(Y152)+ABS(AA152))*SIGN(Y152)</f>
        <v>-106.36699999999999</v>
      </c>
      <c r="AD152" s="24">
        <f t="shared" ref="AD152:AD154" ca="1" si="613">(ABS(AB152)+0.3*ABS(AC152))*SIGN(AB152)</f>
        <v>-221.50810000000001</v>
      </c>
      <c r="AE152" s="24">
        <f t="shared" ca="1" si="599"/>
        <v>-163.24639999999999</v>
      </c>
      <c r="AF152" s="24">
        <f ca="1">IF($C$2&lt;=$C$3,AD152,AE152)</f>
        <v>-221.50810000000001</v>
      </c>
      <c r="AG152" s="48">
        <f t="shared" ref="AG152:AG154" ca="1" si="614">V152</f>
        <v>-28.605</v>
      </c>
      <c r="AH152" s="48">
        <f t="shared" ref="AH152:AH154" ca="1" si="615">W152+AF152</f>
        <v>-240.94510000000002</v>
      </c>
      <c r="AI152" s="48">
        <f t="shared" ref="AI152:AI154" ca="1" si="616">W152-AF152</f>
        <v>202.0711</v>
      </c>
      <c r="AK152" s="38"/>
      <c r="AL152" s="8">
        <f>AL151+1</f>
        <v>18</v>
      </c>
      <c r="AM152" s="8" t="s">
        <v>10</v>
      </c>
      <c r="AN152" s="6">
        <f ca="1">INDEX(AO$7:AO$30,AL152,1)</f>
        <v>-34.674999999999997</v>
      </c>
      <c r="AO152" s="6">
        <f ca="1">INDEX(AP$7:AP$30,AL152,1)</f>
        <v>-22.324000000000002</v>
      </c>
      <c r="AP152" s="6">
        <f ca="1">INDEX(AQ$7:AQ$30,AL152,1)</f>
        <v>-79.043999999999997</v>
      </c>
      <c r="AQ152" s="6">
        <f ca="1">INDEX(AR$7:AR$30,AL152,1)</f>
        <v>-40.229999999999997</v>
      </c>
      <c r="AR152" s="6">
        <f ca="1">INDEX(AS$7:AS$30,AL152,1)</f>
        <v>-4.774</v>
      </c>
      <c r="AS152" s="6">
        <f ca="1">INDEX(AT$7:AT$30,AL152,1)</f>
        <v>-7.024</v>
      </c>
      <c r="AT152" s="24">
        <f t="shared" ref="AT152:AT154" ca="1" si="617">(ABS(AP152)+ABS(AR152))*SIGN(AP152)</f>
        <v>-83.817999999999998</v>
      </c>
      <c r="AU152" s="24">
        <f t="shared" ref="AU152:AU154" ca="1" si="618">(ABS(AQ152)+ABS(AS152))*SIGN(AQ152)</f>
        <v>-47.253999999999998</v>
      </c>
      <c r="AV152" s="24">
        <f t="shared" ref="AV152:AV154" ca="1" si="619">(ABS(AT152)+0.3*ABS(AU152))*SIGN(AT152)</f>
        <v>-97.994199999999992</v>
      </c>
      <c r="AW152" s="24">
        <f t="shared" ca="1" si="600"/>
        <v>-72.3994</v>
      </c>
      <c r="AX152" s="24">
        <f ca="1">IF($C$2&lt;=$C$3,AV152,AW152)</f>
        <v>-97.994199999999992</v>
      </c>
      <c r="AY152" s="48">
        <f t="shared" ref="AY152:AY154" ca="1" si="620">AN152</f>
        <v>-34.674999999999997</v>
      </c>
      <c r="AZ152" s="48">
        <f t="shared" ref="AZ152:AZ154" ca="1" si="621">AO152+AX152</f>
        <v>-120.31819999999999</v>
      </c>
      <c r="BA152" s="48">
        <f t="shared" ref="BA152:BA154" ca="1" si="622">AO152-AX152</f>
        <v>75.670199999999994</v>
      </c>
      <c r="BC152" s="38"/>
      <c r="BD152" s="8">
        <f>BD151+1</f>
        <v>18</v>
      </c>
      <c r="BE152" s="8" t="s">
        <v>10</v>
      </c>
      <c r="BF152" s="6">
        <f ca="1">INDEX(BG$7:BG$30,BD152,1)</f>
        <v>-29.050999999999998</v>
      </c>
      <c r="BG152" s="6">
        <f ca="1">INDEX(BH$7:BH$30,BD152,1)</f>
        <v>-19.135000000000002</v>
      </c>
      <c r="BH152" s="6">
        <f ca="1">INDEX(BI$7:BI$30,BD152,1)</f>
        <v>-151.50299999999999</v>
      </c>
      <c r="BI152" s="6">
        <f ca="1">INDEX(BJ$7:BJ$30,BD152,1)</f>
        <v>-76.822999999999993</v>
      </c>
      <c r="BJ152" s="6">
        <f ca="1">INDEX(BK$7:BK$30,BD152,1)</f>
        <v>-9.1189999999999998</v>
      </c>
      <c r="BK152" s="6">
        <f ca="1">INDEX(BL$7:BL$30,BD152,1)</f>
        <v>-13.416</v>
      </c>
      <c r="BL152" s="24">
        <f t="shared" ref="BL152:BL154" ca="1" si="623">(ABS(BH152)+ABS(BJ152))*SIGN(BH152)</f>
        <v>-160.62199999999999</v>
      </c>
      <c r="BM152" s="24">
        <f t="shared" ref="BM152:BM154" ca="1" si="624">(ABS(BI152)+ABS(BK152))*SIGN(BI152)</f>
        <v>-90.23899999999999</v>
      </c>
      <c r="BN152" s="24">
        <f t="shared" ref="BN152:BN154" ca="1" si="625">(ABS(BL152)+0.3*ABS(BM152))*SIGN(BL152)</f>
        <v>-187.69369999999998</v>
      </c>
      <c r="BO152" s="24">
        <f t="shared" ca="1" si="601"/>
        <v>-138.42559999999997</v>
      </c>
      <c r="BP152" s="24">
        <f ca="1">IF($C$2&lt;=$C$3,BN152,BO152)</f>
        <v>-187.69369999999998</v>
      </c>
      <c r="BQ152" s="48">
        <f t="shared" ref="BQ152:BQ154" ca="1" si="626">BF152</f>
        <v>-29.050999999999998</v>
      </c>
      <c r="BR152" s="48">
        <f t="shared" ref="BR152:BR154" ca="1" si="627">BG152+BP152</f>
        <v>-206.82869999999997</v>
      </c>
      <c r="BS152" s="48">
        <f t="shared" ref="BS152:BS154" ca="1" si="628">BG152-BP152</f>
        <v>168.55869999999999</v>
      </c>
      <c r="BU152" s="38"/>
      <c r="BV152" s="8">
        <f>BV151+1</f>
        <v>18</v>
      </c>
      <c r="BW152" s="8" t="s">
        <v>10</v>
      </c>
      <c r="BX152" s="6">
        <f ca="1">INDEX(BY$7:BY$30,BV152,1)</f>
        <v>-51.11</v>
      </c>
      <c r="BY152" s="6">
        <f ca="1">INDEX(BZ$7:BZ$30,BV152,1)</f>
        <v>-33.143000000000001</v>
      </c>
      <c r="BZ152" s="6">
        <f ca="1">INDEX(CA$7:CA$30,BV152,1)</f>
        <v>-168.691</v>
      </c>
      <c r="CA152" s="6">
        <f ca="1">INDEX(CB$7:CB$30,BV152,1)</f>
        <v>-85.436999999999998</v>
      </c>
      <c r="CB152" s="6">
        <f ca="1">INDEX(CC$7:CC$30,BV152,1)</f>
        <v>-10.141999999999999</v>
      </c>
      <c r="CC152" s="6">
        <f ca="1">INDEX(CD$7:CD$30,BV152,1)</f>
        <v>-14.92</v>
      </c>
      <c r="CD152" s="24">
        <f t="shared" ref="CD152:CD154" ca="1" si="629">(ABS(BZ152)+ABS(CB152))*SIGN(BZ152)</f>
        <v>-178.833</v>
      </c>
      <c r="CE152" s="24">
        <f t="shared" ref="CE152:CE154" ca="1" si="630">(ABS(CA152)+ABS(CC152))*SIGN(CA152)</f>
        <v>-100.357</v>
      </c>
      <c r="CF152" s="24">
        <f t="shared" ref="CF152:CF154" ca="1" si="631">(ABS(CD152)+0.3*ABS(CE152))*SIGN(CD152)</f>
        <v>-208.9401</v>
      </c>
      <c r="CG152" s="24">
        <f t="shared" ca="1" si="602"/>
        <v>-154.0069</v>
      </c>
      <c r="CH152" s="24">
        <f ca="1">IF($C$2&lt;=$C$3,CF152,CG152)</f>
        <v>-208.9401</v>
      </c>
      <c r="CI152" s="48">
        <f t="shared" ref="CI152:CI154" ca="1" si="632">BX152</f>
        <v>-51.11</v>
      </c>
      <c r="CJ152" s="48">
        <f t="shared" ref="CJ152:CJ154" ca="1" si="633">BY152+CH152</f>
        <v>-242.0831</v>
      </c>
      <c r="CK152" s="48">
        <f t="shared" ref="CK152:CK154" ca="1" si="634">BY152-CH152</f>
        <v>175.7971</v>
      </c>
      <c r="CM152" s="38"/>
      <c r="CN152" s="8">
        <f>CN151+1</f>
        <v>18</v>
      </c>
      <c r="CO152" s="8" t="s">
        <v>10</v>
      </c>
      <c r="CP152" s="6">
        <f ca="1">INDEX(CQ$7:CQ$30,CN152,1)</f>
        <v>-27.271999999999998</v>
      </c>
      <c r="CQ152" s="6">
        <f ca="1">INDEX(CR$7:CR$30,CN152,1)</f>
        <v>-17.366</v>
      </c>
      <c r="CR152" s="6">
        <f ca="1">INDEX(CS$7:CS$30,CN152,1)</f>
        <v>-114.43300000000001</v>
      </c>
      <c r="CS152" s="6">
        <f ca="1">INDEX(CT$7:CT$30,CN152,1)</f>
        <v>-58.054000000000002</v>
      </c>
      <c r="CT152" s="6">
        <f ca="1">INDEX(CU$7:CU$30,CN152,1)</f>
        <v>-6.883</v>
      </c>
      <c r="CU152" s="6">
        <f ca="1">INDEX(CV$7:CV$30,CN152,1)</f>
        <v>-10.125999999999999</v>
      </c>
      <c r="CV152" s="24">
        <f t="shared" ref="CV152:CV154" ca="1" si="635">(ABS(CR152)+ABS(CT152))*SIGN(CR152)</f>
        <v>-121.316</v>
      </c>
      <c r="CW152" s="24">
        <f t="shared" ref="CW152:CW154" ca="1" si="636">(ABS(CS152)+ABS(CU152))*SIGN(CS152)</f>
        <v>-68.180000000000007</v>
      </c>
      <c r="CX152" s="24">
        <f t="shared" ref="CX152:CX154" ca="1" si="637">(ABS(CV152)+0.3*ABS(CW152))*SIGN(CV152)</f>
        <v>-141.77000000000001</v>
      </c>
      <c r="CY152" s="24">
        <f t="shared" ca="1" si="603"/>
        <v>-104.57480000000001</v>
      </c>
      <c r="CZ152" s="24">
        <f ca="1">IF($C$2&lt;=$C$3,CX152,CY152)</f>
        <v>-141.77000000000001</v>
      </c>
      <c r="DA152" s="48">
        <f t="shared" ref="DA152:DA154" ca="1" si="638">CP152</f>
        <v>-27.271999999999998</v>
      </c>
      <c r="DB152" s="48">
        <f t="shared" ref="DB152:DB154" ca="1" si="639">CQ152+CZ152</f>
        <v>-159.13600000000002</v>
      </c>
      <c r="DC152" s="48">
        <f t="shared" ref="DC152:DC154" ca="1" si="640">CQ152-CZ152</f>
        <v>124.40400000000001</v>
      </c>
      <c r="DE152" s="38"/>
      <c r="DF152" s="8">
        <f>DF151+1</f>
        <v>18</v>
      </c>
      <c r="DG152" s="8" t="s">
        <v>10</v>
      </c>
      <c r="DH152" s="6">
        <f ca="1">INDEX(DI$7:DI$30,DF152,1)</f>
        <v>-27.271999999999998</v>
      </c>
      <c r="DI152" s="6">
        <f ca="1">INDEX(DJ$7:DJ$30,DF152,1)</f>
        <v>-17.366</v>
      </c>
      <c r="DJ152" s="6">
        <f ca="1">INDEX(DK$7:DK$30,DF152,1)</f>
        <v>-114.43300000000001</v>
      </c>
      <c r="DK152" s="6">
        <f ca="1">INDEX(DL$7:DL$30,DF152,1)</f>
        <v>-58.054000000000002</v>
      </c>
      <c r="DL152" s="6">
        <f ca="1">INDEX(DM$7:DM$30,DF152,1)</f>
        <v>-6.883</v>
      </c>
      <c r="DM152" s="6">
        <f ca="1">INDEX(DN$7:DN$30,DF152,1)</f>
        <v>-10.125999999999999</v>
      </c>
      <c r="DN152" s="24">
        <f t="shared" ref="DN152:DN154" ca="1" si="641">(ABS(DJ152)+ABS(DL152))*SIGN(DJ152)</f>
        <v>-121.316</v>
      </c>
      <c r="DO152" s="24">
        <f t="shared" ref="DO152:DO154" ca="1" si="642">(ABS(DK152)+ABS(DM152))*SIGN(DK152)</f>
        <v>-68.180000000000007</v>
      </c>
      <c r="DP152" s="24">
        <f t="shared" ref="DP152:DP154" ca="1" si="643">(ABS(DN152)+0.3*ABS(DO152))*SIGN(DN152)</f>
        <v>-141.77000000000001</v>
      </c>
      <c r="DQ152" s="24">
        <f t="shared" ca="1" si="604"/>
        <v>-104.57480000000001</v>
      </c>
      <c r="DR152" s="24">
        <f ca="1">IF($C$2&lt;=$C$3,DP152,DQ152)</f>
        <v>-141.77000000000001</v>
      </c>
      <c r="DS152" s="48">
        <f t="shared" ref="DS152:DS154" ca="1" si="644">DH152</f>
        <v>-27.271999999999998</v>
      </c>
      <c r="DT152" s="48">
        <f t="shared" ref="DT152:DT154" ca="1" si="645">DI152+DR152</f>
        <v>-159.13600000000002</v>
      </c>
      <c r="DU152" s="48">
        <f t="shared" ref="DU152:DU154" ca="1" si="646">DI152-DR152</f>
        <v>124.40400000000001</v>
      </c>
    </row>
    <row r="153" spans="1:125">
      <c r="B153" s="8">
        <f t="shared" ref="B153:B154" si="647">B152+1</f>
        <v>19</v>
      </c>
      <c r="C153" s="8" t="s">
        <v>9</v>
      </c>
      <c r="D153" s="6">
        <f ca="1">INDEX(E$7:E$30,B153,1)</f>
        <v>39.207000000000001</v>
      </c>
      <c r="E153" s="6">
        <f ca="1">INDEX(F$7:F$30,B153,1)</f>
        <v>27.809000000000001</v>
      </c>
      <c r="F153" s="6">
        <f ca="1">INDEX(G$7:G$30,B153,1)</f>
        <v>-82.12</v>
      </c>
      <c r="G153" s="6">
        <f ca="1">INDEX(H$7:H$30,B153,1)</f>
        <v>-41.530999999999999</v>
      </c>
      <c r="H153" s="6">
        <f ca="1">INDEX(I$7:I$30,B153,1)</f>
        <v>-4.9269999999999996</v>
      </c>
      <c r="I153" s="6">
        <f ca="1">INDEX(J$7:J$30,B153,1)</f>
        <v>-7.2489999999999997</v>
      </c>
      <c r="J153" s="24">
        <f t="shared" ca="1" si="605"/>
        <v>-87.046999999999997</v>
      </c>
      <c r="K153" s="24">
        <f t="shared" ca="1" si="606"/>
        <v>-48.78</v>
      </c>
      <c r="L153" s="24">
        <f t="shared" ca="1" si="607"/>
        <v>-101.681</v>
      </c>
      <c r="M153" s="24">
        <f t="shared" ca="1" si="598"/>
        <v>-74.894099999999995</v>
      </c>
      <c r="N153" s="24">
        <f ca="1">IF($C$2&lt;=$C$3,L153,M153)</f>
        <v>-101.681</v>
      </c>
      <c r="O153" s="24">
        <f t="shared" ca="1" si="608"/>
        <v>39.207000000000001</v>
      </c>
      <c r="P153" s="24">
        <f t="shared" ca="1" si="609"/>
        <v>-73.872</v>
      </c>
      <c r="Q153" s="24">
        <f t="shared" ca="1" si="610"/>
        <v>129.49</v>
      </c>
      <c r="S153" s="38"/>
      <c r="T153" s="8">
        <f t="shared" ref="T153:T154" si="648">T152+1</f>
        <v>19</v>
      </c>
      <c r="U153" s="8" t="s">
        <v>9</v>
      </c>
      <c r="V153" s="6">
        <f ca="1">INDEX(W$7:W$30,T153,1)</f>
        <v>29.646000000000001</v>
      </c>
      <c r="W153" s="6">
        <f ca="1">INDEX(X$7:X$30,T153,1)</f>
        <v>21.677</v>
      </c>
      <c r="X153" s="6">
        <f ca="1">INDEX(Y$7:Y$30,T153,1)</f>
        <v>-93.581999999999994</v>
      </c>
      <c r="Y153" s="6">
        <f ca="1">INDEX(Z$7:Z$30,T153,1)</f>
        <v>-47.393000000000001</v>
      </c>
      <c r="Z153" s="6">
        <f ca="1">INDEX(AA$7:AA$30,T153,1)</f>
        <v>-5.6230000000000002</v>
      </c>
      <c r="AA153" s="6">
        <f ca="1">INDEX(AB$7:AB$30,T153,1)</f>
        <v>-8.2729999999999997</v>
      </c>
      <c r="AB153" s="24">
        <f t="shared" ca="1" si="611"/>
        <v>-99.204999999999998</v>
      </c>
      <c r="AC153" s="24">
        <f t="shared" ca="1" si="612"/>
        <v>-55.665999999999997</v>
      </c>
      <c r="AD153" s="24">
        <f t="shared" ca="1" si="613"/>
        <v>-115.90479999999999</v>
      </c>
      <c r="AE153" s="24">
        <f t="shared" ca="1" si="599"/>
        <v>-85.427499999999995</v>
      </c>
      <c r="AF153" s="24">
        <f ca="1">IF($C$2&lt;=$C$3,AD153,AE153)</f>
        <v>-115.90479999999999</v>
      </c>
      <c r="AG153" s="24">
        <f t="shared" ca="1" si="614"/>
        <v>29.646000000000001</v>
      </c>
      <c r="AH153" s="24">
        <f t="shared" ca="1" si="615"/>
        <v>-94.227800000000002</v>
      </c>
      <c r="AI153" s="24">
        <f t="shared" ca="1" si="616"/>
        <v>137.58179999999999</v>
      </c>
      <c r="AK153" s="38"/>
      <c r="AL153" s="8">
        <f t="shared" ref="AL153:AL154" si="649">AL152+1</f>
        <v>19</v>
      </c>
      <c r="AM153" s="8" t="s">
        <v>9</v>
      </c>
      <c r="AN153" s="6">
        <f ca="1">INDEX(AO$7:AO$30,AL153,1)</f>
        <v>61.09</v>
      </c>
      <c r="AO153" s="6">
        <f ca="1">INDEX(AP$7:AP$30,AL153,1)</f>
        <v>39.468000000000004</v>
      </c>
      <c r="AP153" s="6">
        <f ca="1">INDEX(AQ$7:AQ$30,AL153,1)</f>
        <v>-71.772999999999996</v>
      </c>
      <c r="AQ153" s="6">
        <f ca="1">INDEX(AR$7:AR$30,AL153,1)</f>
        <v>-36.451000000000001</v>
      </c>
      <c r="AR153" s="6">
        <f ca="1">INDEX(AS$7:AS$30,AL153,1)</f>
        <v>-4.327</v>
      </c>
      <c r="AS153" s="6">
        <f ca="1">INDEX(AT$7:AT$30,AL153,1)</f>
        <v>-6.3659999999999997</v>
      </c>
      <c r="AT153" s="24">
        <f t="shared" ca="1" si="617"/>
        <v>-76.099999999999994</v>
      </c>
      <c r="AU153" s="24">
        <f t="shared" ca="1" si="618"/>
        <v>-42.817</v>
      </c>
      <c r="AV153" s="24">
        <f t="shared" ca="1" si="619"/>
        <v>-88.945099999999996</v>
      </c>
      <c r="AW153" s="24">
        <f t="shared" ca="1" si="600"/>
        <v>-65.646999999999991</v>
      </c>
      <c r="AX153" s="24">
        <f ca="1">IF($C$2&lt;=$C$3,AV153,AW153)</f>
        <v>-88.945099999999996</v>
      </c>
      <c r="AY153" s="24">
        <f t="shared" ca="1" si="620"/>
        <v>61.09</v>
      </c>
      <c r="AZ153" s="24">
        <f t="shared" ca="1" si="621"/>
        <v>-49.477099999999993</v>
      </c>
      <c r="BA153" s="24">
        <f t="shared" ca="1" si="622"/>
        <v>128.41309999999999</v>
      </c>
      <c r="BC153" s="38"/>
      <c r="BD153" s="8">
        <f t="shared" ref="BD153:BD154" si="650">BD152+1</f>
        <v>19</v>
      </c>
      <c r="BE153" s="8" t="s">
        <v>9</v>
      </c>
      <c r="BF153" s="6">
        <f ca="1">INDEX(BG$7:BG$30,BD153,1)</f>
        <v>56.604999999999997</v>
      </c>
      <c r="BG153" s="6">
        <f ca="1">INDEX(BH$7:BH$30,BD153,1)</f>
        <v>36.524000000000001</v>
      </c>
      <c r="BH153" s="6">
        <f ca="1">INDEX(BI$7:BI$30,BD153,1)</f>
        <v>-71.923000000000002</v>
      </c>
      <c r="BI153" s="6">
        <f ca="1">INDEX(BJ$7:BJ$30,BD153,1)</f>
        <v>-36.508000000000003</v>
      </c>
      <c r="BJ153" s="6">
        <f ca="1">INDEX(BK$7:BK$30,BD153,1)</f>
        <v>-4.3330000000000002</v>
      </c>
      <c r="BK153" s="6">
        <f ca="1">INDEX(BL$7:BL$30,BD153,1)</f>
        <v>-6.375</v>
      </c>
      <c r="BL153" s="24">
        <f t="shared" ca="1" si="623"/>
        <v>-76.256</v>
      </c>
      <c r="BM153" s="24">
        <f t="shared" ca="1" si="624"/>
        <v>-42.883000000000003</v>
      </c>
      <c r="BN153" s="24">
        <f t="shared" ca="1" si="625"/>
        <v>-89.120900000000006</v>
      </c>
      <c r="BO153" s="24">
        <f t="shared" ca="1" si="601"/>
        <v>-65.759799999999998</v>
      </c>
      <c r="BP153" s="24">
        <f ca="1">IF($C$2&lt;=$C$3,BN153,BO153)</f>
        <v>-89.120900000000006</v>
      </c>
      <c r="BQ153" s="24">
        <f t="shared" ca="1" si="626"/>
        <v>56.604999999999997</v>
      </c>
      <c r="BR153" s="24">
        <f t="shared" ca="1" si="627"/>
        <v>-52.596900000000005</v>
      </c>
      <c r="BS153" s="24">
        <f t="shared" ca="1" si="628"/>
        <v>125.64490000000001</v>
      </c>
      <c r="BU153" s="38"/>
      <c r="BV153" s="8">
        <f t="shared" ref="BV153:BV154" si="651">BV152+1</f>
        <v>19</v>
      </c>
      <c r="BW153" s="8" t="s">
        <v>9</v>
      </c>
      <c r="BX153" s="6">
        <f ca="1">INDEX(BY$7:BY$30,BV153,1)</f>
        <v>71.418999999999997</v>
      </c>
      <c r="BY153" s="6">
        <f ca="1">INDEX(BZ$7:BZ$30,BV153,1)</f>
        <v>46.326000000000001</v>
      </c>
      <c r="BZ153" s="6">
        <f ca="1">INDEX(CA$7:CA$30,BV153,1)</f>
        <v>-80.349999999999994</v>
      </c>
      <c r="CA153" s="6">
        <f ca="1">INDEX(CB$7:CB$30,BV153,1)</f>
        <v>-40.692</v>
      </c>
      <c r="CB153" s="6">
        <f ca="1">INDEX(CC$7:CC$30,BV153,1)</f>
        <v>-4.83</v>
      </c>
      <c r="CC153" s="6">
        <f ca="1">INDEX(CD$7:CD$30,BV153,1)</f>
        <v>-7.1059999999999999</v>
      </c>
      <c r="CD153" s="24">
        <f t="shared" ca="1" si="629"/>
        <v>-85.179999999999993</v>
      </c>
      <c r="CE153" s="24">
        <f t="shared" ca="1" si="630"/>
        <v>-47.798000000000002</v>
      </c>
      <c r="CF153" s="24">
        <f t="shared" ca="1" si="631"/>
        <v>-99.51939999999999</v>
      </c>
      <c r="CG153" s="24">
        <f t="shared" ca="1" si="602"/>
        <v>-73.352000000000004</v>
      </c>
      <c r="CH153" s="24">
        <f ca="1">IF($C$2&lt;=$C$3,CF153,CG153)</f>
        <v>-99.51939999999999</v>
      </c>
      <c r="CI153" s="24">
        <f t="shared" ca="1" si="632"/>
        <v>71.418999999999997</v>
      </c>
      <c r="CJ153" s="24">
        <f t="shared" ca="1" si="633"/>
        <v>-53.19339999999999</v>
      </c>
      <c r="CK153" s="24">
        <f t="shared" ca="1" si="634"/>
        <v>145.84539999999998</v>
      </c>
      <c r="CM153" s="38"/>
      <c r="CN153" s="8">
        <f t="shared" ref="CN153:CN154" si="652">CN152+1</f>
        <v>19</v>
      </c>
      <c r="CO153" s="8" t="s">
        <v>9</v>
      </c>
      <c r="CP153" s="6">
        <f ca="1">INDEX(CQ$7:CQ$30,CN153,1)</f>
        <v>63.752000000000002</v>
      </c>
      <c r="CQ153" s="6">
        <f ca="1">INDEX(CR$7:CR$30,CN153,1)</f>
        <v>41.533999999999999</v>
      </c>
      <c r="CR153" s="6">
        <f ca="1">INDEX(CS$7:CS$30,CN153,1)</f>
        <v>-73.891999999999996</v>
      </c>
      <c r="CS153" s="6">
        <f ca="1">INDEX(CT$7:CT$30,CN153,1)</f>
        <v>-37.447000000000003</v>
      </c>
      <c r="CT153" s="6">
        <f ca="1">INDEX(CU$7:CU$30,CN153,1)</f>
        <v>-4.4400000000000004</v>
      </c>
      <c r="CU153" s="6">
        <f ca="1">INDEX(CV$7:CV$30,CN153,1)</f>
        <v>-6.532</v>
      </c>
      <c r="CV153" s="24">
        <f t="shared" ca="1" si="635"/>
        <v>-78.331999999999994</v>
      </c>
      <c r="CW153" s="24">
        <f t="shared" ca="1" si="636"/>
        <v>-43.978999999999999</v>
      </c>
      <c r="CX153" s="24">
        <f t="shared" ca="1" si="637"/>
        <v>-91.525700000000001</v>
      </c>
      <c r="CY153" s="24">
        <f t="shared" ca="1" si="603"/>
        <v>-67.4786</v>
      </c>
      <c r="CZ153" s="24">
        <f ca="1">IF($C$2&lt;=$C$3,CX153,CY153)</f>
        <v>-91.525700000000001</v>
      </c>
      <c r="DA153" s="24">
        <f t="shared" ca="1" si="638"/>
        <v>63.752000000000002</v>
      </c>
      <c r="DB153" s="24">
        <f t="shared" ca="1" si="639"/>
        <v>-49.991700000000002</v>
      </c>
      <c r="DC153" s="24">
        <f t="shared" ca="1" si="640"/>
        <v>133.05969999999999</v>
      </c>
      <c r="DE153" s="38"/>
      <c r="DF153" s="8">
        <f t="shared" ref="DF153:DF154" si="653">DF152+1</f>
        <v>19</v>
      </c>
      <c r="DG153" s="8" t="s">
        <v>9</v>
      </c>
      <c r="DH153" s="6">
        <f ca="1">INDEX(DI$7:DI$30,DF153,1)</f>
        <v>63.752000000000002</v>
      </c>
      <c r="DI153" s="6">
        <f ca="1">INDEX(DJ$7:DJ$30,DF153,1)</f>
        <v>41.533999999999999</v>
      </c>
      <c r="DJ153" s="6">
        <f ca="1">INDEX(DK$7:DK$30,DF153,1)</f>
        <v>-73.891999999999996</v>
      </c>
      <c r="DK153" s="6">
        <f ca="1">INDEX(DL$7:DL$30,DF153,1)</f>
        <v>-37.447000000000003</v>
      </c>
      <c r="DL153" s="6">
        <f ca="1">INDEX(DM$7:DM$30,DF153,1)</f>
        <v>-4.4400000000000004</v>
      </c>
      <c r="DM153" s="6">
        <f ca="1">INDEX(DN$7:DN$30,DF153,1)</f>
        <v>-6.532</v>
      </c>
      <c r="DN153" s="24">
        <f t="shared" ca="1" si="641"/>
        <v>-78.331999999999994</v>
      </c>
      <c r="DO153" s="24">
        <f t="shared" ca="1" si="642"/>
        <v>-43.978999999999999</v>
      </c>
      <c r="DP153" s="24">
        <f t="shared" ca="1" si="643"/>
        <v>-91.525700000000001</v>
      </c>
      <c r="DQ153" s="24">
        <f t="shared" ca="1" si="604"/>
        <v>-67.4786</v>
      </c>
      <c r="DR153" s="24">
        <f ca="1">IF($C$2&lt;=$C$3,DP153,DQ153)</f>
        <v>-91.525700000000001</v>
      </c>
      <c r="DS153" s="24">
        <f t="shared" ca="1" si="644"/>
        <v>63.752000000000002</v>
      </c>
      <c r="DT153" s="24">
        <f t="shared" ca="1" si="645"/>
        <v>-49.991700000000002</v>
      </c>
      <c r="DU153" s="24">
        <f t="shared" ca="1" si="646"/>
        <v>133.05969999999999</v>
      </c>
    </row>
    <row r="154" spans="1:125">
      <c r="B154" s="8">
        <f t="shared" si="647"/>
        <v>20</v>
      </c>
      <c r="C154" s="8" t="s">
        <v>8</v>
      </c>
      <c r="D154" s="6">
        <f ca="1">INDEX(E$7:E$30,B154,1)</f>
        <v>-35.957000000000001</v>
      </c>
      <c r="E154" s="6">
        <f ca="1">INDEX(F$7:F$30,B154,1)</f>
        <v>-25.940999999999999</v>
      </c>
      <c r="F154" s="6">
        <f ca="1">INDEX(G$7:G$30,B154,1)</f>
        <v>-82.12</v>
      </c>
      <c r="G154" s="6">
        <f ca="1">INDEX(H$7:H$30,B154,1)</f>
        <v>-41.530999999999999</v>
      </c>
      <c r="H154" s="6">
        <f ca="1">INDEX(I$7:I$30,B154,1)</f>
        <v>-4.9269999999999996</v>
      </c>
      <c r="I154" s="6">
        <f ca="1">INDEX(J$7:J$30,B154,1)</f>
        <v>-7.2489999999999997</v>
      </c>
      <c r="J154" s="24">
        <f t="shared" ca="1" si="605"/>
        <v>-87.046999999999997</v>
      </c>
      <c r="K154" s="24">
        <f t="shared" ca="1" si="606"/>
        <v>-48.78</v>
      </c>
      <c r="L154" s="24">
        <f t="shared" ca="1" si="607"/>
        <v>-101.681</v>
      </c>
      <c r="M154" s="24">
        <f t="shared" ca="1" si="598"/>
        <v>-74.894099999999995</v>
      </c>
      <c r="N154" s="24">
        <f ca="1">IF($C$2&lt;=$C$3,L154,M154)</f>
        <v>-101.681</v>
      </c>
      <c r="O154" s="24">
        <f t="shared" ca="1" si="608"/>
        <v>-35.957000000000001</v>
      </c>
      <c r="P154" s="24">
        <f t="shared" ca="1" si="609"/>
        <v>-127.622</v>
      </c>
      <c r="Q154" s="24">
        <f t="shared" ca="1" si="610"/>
        <v>75.739999999999995</v>
      </c>
      <c r="S154" s="38"/>
      <c r="T154" s="8">
        <f t="shared" si="648"/>
        <v>20</v>
      </c>
      <c r="U154" s="8" t="s">
        <v>8</v>
      </c>
      <c r="V154" s="6">
        <f ca="1">INDEX(W$7:W$30,T154,1)</f>
        <v>-36.777999999999999</v>
      </c>
      <c r="W154" s="6">
        <f ca="1">INDEX(X$7:X$30,T154,1)</f>
        <v>-25.823</v>
      </c>
      <c r="X154" s="6">
        <f ca="1">INDEX(Y$7:Y$30,T154,1)</f>
        <v>-93.581999999999994</v>
      </c>
      <c r="Y154" s="6">
        <f ca="1">INDEX(Z$7:Z$30,T154,1)</f>
        <v>-47.393000000000001</v>
      </c>
      <c r="Z154" s="6">
        <f ca="1">INDEX(AA$7:AA$30,T154,1)</f>
        <v>-5.6230000000000002</v>
      </c>
      <c r="AA154" s="6">
        <f ca="1">INDEX(AB$7:AB$30,T154,1)</f>
        <v>-8.2729999999999997</v>
      </c>
      <c r="AB154" s="24">
        <f t="shared" ca="1" si="611"/>
        <v>-99.204999999999998</v>
      </c>
      <c r="AC154" s="24">
        <f t="shared" ca="1" si="612"/>
        <v>-55.665999999999997</v>
      </c>
      <c r="AD154" s="24">
        <f t="shared" ca="1" si="613"/>
        <v>-115.90479999999999</v>
      </c>
      <c r="AE154" s="24">
        <f t="shared" ca="1" si="599"/>
        <v>-85.427499999999995</v>
      </c>
      <c r="AF154" s="24">
        <f ca="1">IF($C$2&lt;=$C$3,AD154,AE154)</f>
        <v>-115.90479999999999</v>
      </c>
      <c r="AG154" s="24">
        <f t="shared" ca="1" si="614"/>
        <v>-36.777999999999999</v>
      </c>
      <c r="AH154" s="24">
        <f t="shared" ca="1" si="615"/>
        <v>-141.7278</v>
      </c>
      <c r="AI154" s="24">
        <f t="shared" ca="1" si="616"/>
        <v>90.081799999999987</v>
      </c>
      <c r="AK154" s="38"/>
      <c r="AL154" s="8">
        <f t="shared" si="649"/>
        <v>20</v>
      </c>
      <c r="AM154" s="8" t="s">
        <v>8</v>
      </c>
      <c r="AN154" s="6">
        <f ca="1">INDEX(AO$7:AO$30,AL154,1)</f>
        <v>-64.349999999999994</v>
      </c>
      <c r="AO154" s="6">
        <f ca="1">INDEX(AP$7:AP$30,AL154,1)</f>
        <v>-41.427999999999997</v>
      </c>
      <c r="AP154" s="6">
        <f ca="1">INDEX(AQ$7:AQ$30,AL154,1)</f>
        <v>-71.772999999999996</v>
      </c>
      <c r="AQ154" s="6">
        <f ca="1">INDEX(AR$7:AR$30,AL154,1)</f>
        <v>-36.451000000000001</v>
      </c>
      <c r="AR154" s="6">
        <f ca="1">INDEX(AS$7:AS$30,AL154,1)</f>
        <v>-4.327</v>
      </c>
      <c r="AS154" s="6">
        <f ca="1">INDEX(AT$7:AT$30,AL154,1)</f>
        <v>-6.3659999999999997</v>
      </c>
      <c r="AT154" s="24">
        <f t="shared" ca="1" si="617"/>
        <v>-76.099999999999994</v>
      </c>
      <c r="AU154" s="24">
        <f t="shared" ca="1" si="618"/>
        <v>-42.817</v>
      </c>
      <c r="AV154" s="24">
        <f t="shared" ca="1" si="619"/>
        <v>-88.945099999999996</v>
      </c>
      <c r="AW154" s="24">
        <f t="shared" ca="1" si="600"/>
        <v>-65.646999999999991</v>
      </c>
      <c r="AX154" s="24">
        <f ca="1">IF($C$2&lt;=$C$3,AV154,AW154)</f>
        <v>-88.945099999999996</v>
      </c>
      <c r="AY154" s="24">
        <f t="shared" ca="1" si="620"/>
        <v>-64.349999999999994</v>
      </c>
      <c r="AZ154" s="24">
        <f t="shared" ca="1" si="621"/>
        <v>-130.37309999999999</v>
      </c>
      <c r="BA154" s="24">
        <f t="shared" ca="1" si="622"/>
        <v>47.517099999999999</v>
      </c>
      <c r="BC154" s="38"/>
      <c r="BD154" s="8">
        <f t="shared" si="650"/>
        <v>20</v>
      </c>
      <c r="BE154" s="8" t="s">
        <v>8</v>
      </c>
      <c r="BF154" s="6">
        <f ca="1">INDEX(BG$7:BG$30,BD154,1)</f>
        <v>-53.731000000000002</v>
      </c>
      <c r="BG154" s="6">
        <f ca="1">INDEX(BH$7:BH$30,BD154,1)</f>
        <v>-35.027999999999999</v>
      </c>
      <c r="BH154" s="6">
        <f ca="1">INDEX(BI$7:BI$30,BD154,1)</f>
        <v>-71.923000000000002</v>
      </c>
      <c r="BI154" s="6">
        <f ca="1">INDEX(BJ$7:BJ$30,BD154,1)</f>
        <v>-36.508000000000003</v>
      </c>
      <c r="BJ154" s="6">
        <f ca="1">INDEX(BK$7:BK$30,BD154,1)</f>
        <v>-4.3330000000000002</v>
      </c>
      <c r="BK154" s="6">
        <f ca="1">INDEX(BL$7:BL$30,BD154,1)</f>
        <v>-6.375</v>
      </c>
      <c r="BL154" s="24">
        <f t="shared" ca="1" si="623"/>
        <v>-76.256</v>
      </c>
      <c r="BM154" s="24">
        <f t="shared" ca="1" si="624"/>
        <v>-42.883000000000003</v>
      </c>
      <c r="BN154" s="24">
        <f t="shared" ca="1" si="625"/>
        <v>-89.120900000000006</v>
      </c>
      <c r="BO154" s="24">
        <f t="shared" ca="1" si="601"/>
        <v>-65.759799999999998</v>
      </c>
      <c r="BP154" s="24">
        <f ca="1">IF($C$2&lt;=$C$3,BN154,BO154)</f>
        <v>-89.120900000000006</v>
      </c>
      <c r="BQ154" s="24">
        <f t="shared" ca="1" si="626"/>
        <v>-53.731000000000002</v>
      </c>
      <c r="BR154" s="24">
        <f t="shared" ca="1" si="627"/>
        <v>-124.1489</v>
      </c>
      <c r="BS154" s="24">
        <f t="shared" ca="1" si="628"/>
        <v>54.092900000000007</v>
      </c>
      <c r="BU154" s="38"/>
      <c r="BV154" s="8">
        <f t="shared" si="651"/>
        <v>20</v>
      </c>
      <c r="BW154" s="8" t="s">
        <v>8</v>
      </c>
      <c r="BX154" s="6">
        <f ca="1">INDEX(BY$7:BY$30,BV154,1)</f>
        <v>-73.397000000000006</v>
      </c>
      <c r="BY154" s="6">
        <f ca="1">INDEX(BZ$7:BZ$30,BV154,1)</f>
        <v>-47.585999999999999</v>
      </c>
      <c r="BZ154" s="6">
        <f ca="1">INDEX(CA$7:CA$30,BV154,1)</f>
        <v>-80.349999999999994</v>
      </c>
      <c r="CA154" s="6">
        <f ca="1">INDEX(CB$7:CB$30,BV154,1)</f>
        <v>-40.692</v>
      </c>
      <c r="CB154" s="6">
        <f ca="1">INDEX(CC$7:CC$30,BV154,1)</f>
        <v>-4.83</v>
      </c>
      <c r="CC154" s="6">
        <f ca="1">INDEX(CD$7:CD$30,BV154,1)</f>
        <v>-7.1059999999999999</v>
      </c>
      <c r="CD154" s="24">
        <f t="shared" ca="1" si="629"/>
        <v>-85.179999999999993</v>
      </c>
      <c r="CE154" s="24">
        <f t="shared" ca="1" si="630"/>
        <v>-47.798000000000002</v>
      </c>
      <c r="CF154" s="24">
        <f t="shared" ca="1" si="631"/>
        <v>-99.51939999999999</v>
      </c>
      <c r="CG154" s="24">
        <f t="shared" ca="1" si="602"/>
        <v>-73.352000000000004</v>
      </c>
      <c r="CH154" s="24">
        <f ca="1">IF($C$2&lt;=$C$3,CF154,CG154)</f>
        <v>-99.51939999999999</v>
      </c>
      <c r="CI154" s="24">
        <f t="shared" ca="1" si="632"/>
        <v>-73.397000000000006</v>
      </c>
      <c r="CJ154" s="24">
        <f t="shared" ca="1" si="633"/>
        <v>-147.10539999999997</v>
      </c>
      <c r="CK154" s="24">
        <f t="shared" ca="1" si="634"/>
        <v>51.933399999999992</v>
      </c>
      <c r="CM154" s="38"/>
      <c r="CN154" s="8">
        <f t="shared" si="652"/>
        <v>20</v>
      </c>
      <c r="CO154" s="8" t="s">
        <v>8</v>
      </c>
      <c r="CP154" s="6">
        <f ca="1">INDEX(CQ$7:CQ$30,CN154,1)</f>
        <v>-60.375999999999998</v>
      </c>
      <c r="CQ154" s="6">
        <f ca="1">INDEX(CR$7:CR$30,CN154,1)</f>
        <v>-38.962000000000003</v>
      </c>
      <c r="CR154" s="6">
        <f ca="1">INDEX(CS$7:CS$30,CN154,1)</f>
        <v>-73.891999999999996</v>
      </c>
      <c r="CS154" s="6">
        <f ca="1">INDEX(CT$7:CT$30,CN154,1)</f>
        <v>-37.447000000000003</v>
      </c>
      <c r="CT154" s="6">
        <f ca="1">INDEX(CU$7:CU$30,CN154,1)</f>
        <v>-4.4400000000000004</v>
      </c>
      <c r="CU154" s="6">
        <f ca="1">INDEX(CV$7:CV$30,CN154,1)</f>
        <v>-6.532</v>
      </c>
      <c r="CV154" s="24">
        <f t="shared" ca="1" si="635"/>
        <v>-78.331999999999994</v>
      </c>
      <c r="CW154" s="24">
        <f t="shared" ca="1" si="636"/>
        <v>-43.978999999999999</v>
      </c>
      <c r="CX154" s="24">
        <f t="shared" ca="1" si="637"/>
        <v>-91.525700000000001</v>
      </c>
      <c r="CY154" s="24">
        <f t="shared" ca="1" si="603"/>
        <v>-67.4786</v>
      </c>
      <c r="CZ154" s="24">
        <f ca="1">IF($C$2&lt;=$C$3,CX154,CY154)</f>
        <v>-91.525700000000001</v>
      </c>
      <c r="DA154" s="24">
        <f t="shared" ca="1" si="638"/>
        <v>-60.375999999999998</v>
      </c>
      <c r="DB154" s="24">
        <f t="shared" ca="1" si="639"/>
        <v>-130.48770000000002</v>
      </c>
      <c r="DC154" s="24">
        <f t="shared" ca="1" si="640"/>
        <v>52.563699999999997</v>
      </c>
      <c r="DE154" s="38"/>
      <c r="DF154" s="8">
        <f t="shared" si="653"/>
        <v>20</v>
      </c>
      <c r="DG154" s="8" t="s">
        <v>8</v>
      </c>
      <c r="DH154" s="6">
        <f ca="1">INDEX(DI$7:DI$30,DF154,1)</f>
        <v>-60.375999999999998</v>
      </c>
      <c r="DI154" s="6">
        <f ca="1">INDEX(DJ$7:DJ$30,DF154,1)</f>
        <v>-38.962000000000003</v>
      </c>
      <c r="DJ154" s="6">
        <f ca="1">INDEX(DK$7:DK$30,DF154,1)</f>
        <v>-73.891999999999996</v>
      </c>
      <c r="DK154" s="6">
        <f ca="1">INDEX(DL$7:DL$30,DF154,1)</f>
        <v>-37.447000000000003</v>
      </c>
      <c r="DL154" s="6">
        <f ca="1">INDEX(DM$7:DM$30,DF154,1)</f>
        <v>-4.4400000000000004</v>
      </c>
      <c r="DM154" s="6">
        <f ca="1">INDEX(DN$7:DN$30,DF154,1)</f>
        <v>-6.532</v>
      </c>
      <c r="DN154" s="24">
        <f t="shared" ca="1" si="641"/>
        <v>-78.331999999999994</v>
      </c>
      <c r="DO154" s="24">
        <f t="shared" ca="1" si="642"/>
        <v>-43.978999999999999</v>
      </c>
      <c r="DP154" s="24">
        <f t="shared" ca="1" si="643"/>
        <v>-91.525700000000001</v>
      </c>
      <c r="DQ154" s="24">
        <f t="shared" ca="1" si="604"/>
        <v>-67.4786</v>
      </c>
      <c r="DR154" s="24">
        <f ca="1">IF($C$2&lt;=$C$3,DP154,DQ154)</f>
        <v>-91.525700000000001</v>
      </c>
      <c r="DS154" s="24">
        <f t="shared" ca="1" si="644"/>
        <v>-60.375999999999998</v>
      </c>
      <c r="DT154" s="24">
        <f t="shared" ca="1" si="645"/>
        <v>-130.48770000000002</v>
      </c>
      <c r="DU154" s="24">
        <f t="shared" ca="1" si="646"/>
        <v>52.563699999999997</v>
      </c>
    </row>
    <row r="155" spans="1:125">
      <c r="C155" s="8" t="s">
        <v>58</v>
      </c>
      <c r="D155" s="6"/>
      <c r="E155" s="6"/>
      <c r="F155" s="6"/>
      <c r="G155" s="6"/>
      <c r="H155" s="6"/>
      <c r="I155" s="6"/>
      <c r="J155" s="6"/>
      <c r="K155" s="6"/>
      <c r="O155" s="24">
        <f ca="1">MIN(P144,MAX(0,P144/2-(O151-O152)/P145/P144))</f>
        <v>2.2429700388483846</v>
      </c>
      <c r="P155" s="24">
        <f ca="1">MIN(P144,MAX(0,P144/2-(P151-P152)/P146/P144))</f>
        <v>0</v>
      </c>
      <c r="Q155" s="24">
        <f ca="1">MIN(P144,MAX(0,P144/2-(Q151-Q152)/P146/P144))</f>
        <v>4.3</v>
      </c>
      <c r="S155" s="38"/>
      <c r="U155" s="8" t="s">
        <v>58</v>
      </c>
      <c r="V155" s="6"/>
      <c r="W155" s="6"/>
      <c r="X155" s="6"/>
      <c r="Y155" s="6"/>
      <c r="Z155" s="6"/>
      <c r="AA155" s="6"/>
      <c r="AB155" s="6"/>
      <c r="AC155" s="6"/>
      <c r="AG155" s="24">
        <f ca="1">MIN(AH144,MAX(0,AH144/2-(AG151-AG152)/AH145/AH144))</f>
        <v>1.6959773575815968</v>
      </c>
      <c r="AH155" s="24">
        <f ca="1">MIN(AH144,MAX(0,AH144/2-(AH151-AH152)/AH146/AH144))</f>
        <v>0</v>
      </c>
      <c r="AI155" s="24">
        <f ca="1">MIN(AH144,MAX(0,AH144/2-(AI151-AI152)/AH146/AH144))</f>
        <v>3.8</v>
      </c>
      <c r="AK155" s="38"/>
      <c r="AM155" s="8" t="s">
        <v>58</v>
      </c>
      <c r="AN155" s="6"/>
      <c r="AO155" s="6"/>
      <c r="AP155" s="6"/>
      <c r="AQ155" s="6"/>
      <c r="AR155" s="6"/>
      <c r="AS155" s="6"/>
      <c r="AT155" s="6"/>
      <c r="AU155" s="6"/>
      <c r="AY155" s="24">
        <f ca="1">MIN(AZ144,MAX(0,AZ144/2-(AY151-AY152)/AZ145/AZ144))</f>
        <v>1.5584103954081634</v>
      </c>
      <c r="AZ155" s="24">
        <f ca="1">MIN(AZ144,MAX(0,AZ144/2-(AZ151-AZ152)/AZ146/AZ144))</f>
        <v>0</v>
      </c>
      <c r="BA155" s="24">
        <f ca="1">MIN(AZ144,MAX(0,AZ144/2-(BA151-BA152)/AZ146/AZ144))</f>
        <v>3.2</v>
      </c>
      <c r="BC155" s="38"/>
      <c r="BE155" s="8" t="s">
        <v>58</v>
      </c>
      <c r="BF155" s="6"/>
      <c r="BG155" s="6"/>
      <c r="BH155" s="6"/>
      <c r="BI155" s="6"/>
      <c r="BJ155" s="6"/>
      <c r="BK155" s="6"/>
      <c r="BL155" s="6"/>
      <c r="BM155" s="6"/>
      <c r="BQ155" s="24">
        <f ca="1">MIN(BR144,MAX(0,BR144/2-(BQ151-BQ152)/BR145/BR144))</f>
        <v>1.6416727088167054</v>
      </c>
      <c r="BR155" s="24">
        <f ca="1">MIN(BR144,MAX(0,BR144/2-(BR151-BR152)/BR146/BR144))</f>
        <v>0</v>
      </c>
      <c r="BS155" s="24">
        <f ca="1">MIN(BR144,MAX(0,BR144/2-(BS151-BS152)/BR146/BR144))</f>
        <v>3.2</v>
      </c>
      <c r="BU155" s="38"/>
      <c r="BW155" s="8" t="s">
        <v>58</v>
      </c>
      <c r="BX155" s="6"/>
      <c r="BY155" s="6"/>
      <c r="BZ155" s="6"/>
      <c r="CA155" s="6"/>
      <c r="CB155" s="6"/>
      <c r="CC155" s="6"/>
      <c r="CD155" s="6"/>
      <c r="CE155" s="6"/>
      <c r="CI155" s="24">
        <f ca="1">MIN(CJ144,MAX(0,CJ144/2-(CI151-CI152)/CJ145/CJ144))</f>
        <v>2.0713153242735611</v>
      </c>
      <c r="CJ155" s="24">
        <f ca="1">MIN(CJ144,MAX(0,CJ144/2-(CJ151-CJ152)/CJ146/CJ144))</f>
        <v>0</v>
      </c>
      <c r="CK155" s="24">
        <f ca="1">MIN(CJ144,MAX(0,CJ144/2-(CK151-CK152)/CJ146/CJ144))</f>
        <v>4.2</v>
      </c>
      <c r="CM155" s="38"/>
      <c r="CO155" s="8" t="s">
        <v>58</v>
      </c>
      <c r="CP155" s="6"/>
      <c r="CQ155" s="6"/>
      <c r="CR155" s="6"/>
      <c r="CS155" s="6"/>
      <c r="CT155" s="6"/>
      <c r="CU155" s="6"/>
      <c r="CV155" s="6"/>
      <c r="CW155" s="6"/>
      <c r="DA155" s="24">
        <f ca="1">MIN(DB144,MAX(0,DB144/2-(DA151-DA152)/DB145/DB144))</f>
        <v>1.8489736401134313</v>
      </c>
      <c r="DB155" s="24">
        <f ca="1">MIN(DB144,MAX(0,DB144/2-(DB151-DB152)/DB146/DB144))</f>
        <v>0</v>
      </c>
      <c r="DC155" s="24">
        <f ca="1">MIN(DB144,MAX(0,DB144/2-(DC151-DC152)/DB146/DB144))</f>
        <v>3.6</v>
      </c>
      <c r="DE155" s="38"/>
      <c r="DG155" s="8" t="s">
        <v>58</v>
      </c>
      <c r="DH155" s="6"/>
      <c r="DI155" s="6"/>
      <c r="DJ155" s="6"/>
      <c r="DK155" s="6"/>
      <c r="DL155" s="6"/>
      <c r="DM155" s="6"/>
      <c r="DN155" s="6"/>
      <c r="DO155" s="6"/>
      <c r="DS155" s="24">
        <f ca="1">MIN(DT144,MAX(0,DT144/2-(DS151-DS152)/DT145/DT144))</f>
        <v>1.8489736401134313</v>
      </c>
      <c r="DT155" s="24">
        <f ca="1">MIN(DT144,MAX(0,DT144/2-(DT151-DT152)/DT146/DT144))</f>
        <v>0</v>
      </c>
      <c r="DU155" s="24">
        <f ca="1">MIN(DT144,MAX(0,DT144/2-(DU151-DU152)/DT146/DT144))</f>
        <v>3.6</v>
      </c>
    </row>
    <row r="156" spans="1:125">
      <c r="C156" s="8" t="s">
        <v>66</v>
      </c>
      <c r="O156" s="24">
        <f ca="1">O151+(P145*P144/2-(O151-O152)/P144)*O155-P145*O155^2/2</f>
        <v>14.770193561799118</v>
      </c>
      <c r="P156" s="24">
        <f ca="1">P151+(P146*P144/2-(P151-P152)/P144)*P155-P146*P155^2/2</f>
        <v>208.66500000000002</v>
      </c>
      <c r="Q156" s="24">
        <f ca="1">Q151+(P146*P144/2-(Q151-Q152)/P144)*Q155-P146*Q155^2/2</f>
        <v>191.89859999999993</v>
      </c>
      <c r="S156" s="38"/>
      <c r="U156" s="8" t="s">
        <v>66</v>
      </c>
      <c r="AG156" s="24">
        <f ca="1">AG151+(AH145*AH144/2-(AG151-AG152)/AH144)*AG155-AH145*AG155^2/2</f>
        <v>10.086204585533444</v>
      </c>
      <c r="AH156" s="24">
        <f ca="1">AH151+(AH146*AH144/2-(AH151-AH152)/AH144)*AH155-AH146*AH155^2/2</f>
        <v>207.3742</v>
      </c>
      <c r="AI156" s="24">
        <f ca="1">AI151+(AH146*AH144/2-(AI151-AI152)/AH144)*AI155-AH146*AI155^2/2</f>
        <v>202.0711</v>
      </c>
      <c r="AK156" s="38"/>
      <c r="AM156" s="8" t="s">
        <v>66</v>
      </c>
      <c r="AY156" s="24">
        <f ca="1">AY151+(AZ145*AZ144/2-(AY151-AY152)/AZ144)*AY155-AZ145*AY155^2/2</f>
        <v>18.143402026118068</v>
      </c>
      <c r="AZ156" s="24">
        <f ca="1">AZ151+(AZ146*AZ144/2-(AZ151-AZ152)/AZ144)*AZ155-AZ146*AZ155^2/2</f>
        <v>167.4417</v>
      </c>
      <c r="BA156" s="24">
        <f ca="1">BA151+(AZ146*AZ144/2-(BA151-BA152)/AZ144)*BA155-AZ146*BA155^2/2</f>
        <v>75.670199999999966</v>
      </c>
      <c r="BC156" s="38"/>
      <c r="BE156" s="8" t="s">
        <v>66</v>
      </c>
      <c r="BQ156" s="24">
        <f ca="1">BQ151+(BR145*BR144/2-(BQ151-BQ152)/BR144)*BQ155-BR145*BQ155^2/2</f>
        <v>12.814339236740501</v>
      </c>
      <c r="BR156" s="24">
        <f ca="1">BR151+(BR146*BR144/2-(BR151-BR152)/BR144)*BR155-BR146*BR155^2/2</f>
        <v>75.966799999999992</v>
      </c>
      <c r="BS156" s="24">
        <f ca="1">BS151+(BR146*BR144/2-(BS151-BS152)/BR144)*BS155-BR146*BS155^2/2</f>
        <v>168.55869999999993</v>
      </c>
      <c r="BU156" s="38"/>
      <c r="BW156" s="8" t="s">
        <v>66</v>
      </c>
      <c r="CI156" s="24">
        <f ca="1">CI151+(CJ145*CJ144/2-(CI151-CI152)/CJ144)*CI155-CJ145*CI155^2/2</f>
        <v>27.009585255115198</v>
      </c>
      <c r="CJ156" s="24">
        <f ca="1">CJ151+(CJ146*CJ144/2-(CJ151-CJ152)/CJ144)*CJ155-CJ146*CJ155^2/2</f>
        <v>178.54750000000001</v>
      </c>
      <c r="CK156" s="24">
        <f ca="1">CK151+(CJ146*CJ144/2-(CK151-CK152)/CJ144)*CK155-CJ146*CK155^2/2</f>
        <v>175.79709999999997</v>
      </c>
      <c r="CM156" s="38"/>
      <c r="CO156" s="8" t="s">
        <v>66</v>
      </c>
      <c r="DA156" s="24">
        <f ca="1">DA151+(DB145*DB144/2-(DA151-DA152)/DB144)*DA155-DB145*DA155^2/2</f>
        <v>25.587448716423538</v>
      </c>
      <c r="DB156" s="24">
        <f ca="1">DB151+(DB146*DB144/2-(DB151-DB152)/DB144)*DB155-DB146*DB155^2/2</f>
        <v>165.72720000000004</v>
      </c>
      <c r="DC156" s="24">
        <f ca="1">DC151+(DB146*DB144/2-(DC151-DC152)/DB144)*DC155-DB146*DC155^2/2</f>
        <v>124.40400000000002</v>
      </c>
      <c r="DE156" s="38"/>
      <c r="DG156" s="8" t="s">
        <v>66</v>
      </c>
      <c r="DS156" s="24">
        <f ca="1">DS151+(DT145*DT144/2-(DS151-DS152)/DT144)*DS155-DT145*DS155^2/2</f>
        <v>25.587448716423538</v>
      </c>
      <c r="DT156" s="24">
        <f ca="1">DT151+(DT146*DT144/2-(DT151-DT152)/DT144)*DT155-DT146*DT155^2/2</f>
        <v>165.72720000000004</v>
      </c>
      <c r="DU156" s="24">
        <f ca="1">DU151+(DT146*DT144/2-(DU151-DU152)/DT144)*DU155-DT146*DU155^2/2</f>
        <v>124.40400000000002</v>
      </c>
    </row>
    <row r="157" spans="1:125">
      <c r="S157" s="38"/>
      <c r="AK157" s="38"/>
      <c r="BC157" s="38"/>
      <c r="BU157" s="38"/>
      <c r="CM157" s="38"/>
      <c r="DE157" s="38"/>
    </row>
    <row r="158" spans="1:125" s="21" customFormat="1">
      <c r="D158" s="23" t="s">
        <v>32</v>
      </c>
      <c r="E158" s="23" t="s">
        <v>33</v>
      </c>
      <c r="F158" s="23" t="s">
        <v>34</v>
      </c>
      <c r="G158" s="23" t="s">
        <v>35</v>
      </c>
      <c r="H158" s="23" t="s">
        <v>36</v>
      </c>
      <c r="I158" s="23" t="s">
        <v>37</v>
      </c>
      <c r="J158" s="23" t="s">
        <v>39</v>
      </c>
      <c r="K158" s="23" t="s">
        <v>40</v>
      </c>
      <c r="L158" s="23" t="s">
        <v>41</v>
      </c>
      <c r="M158" s="23" t="s">
        <v>42</v>
      </c>
      <c r="N158" s="23" t="s">
        <v>53</v>
      </c>
      <c r="O158" s="20" t="s">
        <v>32</v>
      </c>
      <c r="P158" s="23" t="s">
        <v>51</v>
      </c>
      <c r="Q158" s="23" t="s">
        <v>52</v>
      </c>
      <c r="S158" s="40"/>
      <c r="V158" s="23" t="s">
        <v>32</v>
      </c>
      <c r="W158" s="23" t="s">
        <v>33</v>
      </c>
      <c r="X158" s="23" t="s">
        <v>34</v>
      </c>
      <c r="Y158" s="23" t="s">
        <v>35</v>
      </c>
      <c r="Z158" s="23" t="s">
        <v>36</v>
      </c>
      <c r="AA158" s="23" t="s">
        <v>37</v>
      </c>
      <c r="AB158" s="23" t="s">
        <v>39</v>
      </c>
      <c r="AC158" s="23" t="s">
        <v>40</v>
      </c>
      <c r="AD158" s="23" t="s">
        <v>41</v>
      </c>
      <c r="AE158" s="23" t="s">
        <v>42</v>
      </c>
      <c r="AF158" s="23" t="s">
        <v>53</v>
      </c>
      <c r="AG158" s="20" t="s">
        <v>32</v>
      </c>
      <c r="AH158" s="23" t="s">
        <v>51</v>
      </c>
      <c r="AI158" s="23" t="s">
        <v>52</v>
      </c>
      <c r="AK158" s="40"/>
      <c r="AN158" s="23" t="s">
        <v>32</v>
      </c>
      <c r="AO158" s="23" t="s">
        <v>33</v>
      </c>
      <c r="AP158" s="23" t="s">
        <v>34</v>
      </c>
      <c r="AQ158" s="23" t="s">
        <v>35</v>
      </c>
      <c r="AR158" s="23" t="s">
        <v>36</v>
      </c>
      <c r="AS158" s="23" t="s">
        <v>37</v>
      </c>
      <c r="AT158" s="23" t="s">
        <v>39</v>
      </c>
      <c r="AU158" s="23" t="s">
        <v>40</v>
      </c>
      <c r="AV158" s="23" t="s">
        <v>41</v>
      </c>
      <c r="AW158" s="23" t="s">
        <v>42</v>
      </c>
      <c r="AX158" s="23" t="s">
        <v>53</v>
      </c>
      <c r="AY158" s="20" t="s">
        <v>32</v>
      </c>
      <c r="AZ158" s="23" t="s">
        <v>51</v>
      </c>
      <c r="BA158" s="23" t="s">
        <v>52</v>
      </c>
      <c r="BC158" s="40"/>
      <c r="BF158" s="23" t="s">
        <v>32</v>
      </c>
      <c r="BG158" s="23" t="s">
        <v>33</v>
      </c>
      <c r="BH158" s="23" t="s">
        <v>34</v>
      </c>
      <c r="BI158" s="23" t="s">
        <v>35</v>
      </c>
      <c r="BJ158" s="23" t="s">
        <v>36</v>
      </c>
      <c r="BK158" s="23" t="s">
        <v>37</v>
      </c>
      <c r="BL158" s="23" t="s">
        <v>39</v>
      </c>
      <c r="BM158" s="23" t="s">
        <v>40</v>
      </c>
      <c r="BN158" s="23" t="s">
        <v>41</v>
      </c>
      <c r="BO158" s="23" t="s">
        <v>42</v>
      </c>
      <c r="BP158" s="23" t="s">
        <v>53</v>
      </c>
      <c r="BQ158" s="20" t="s">
        <v>32</v>
      </c>
      <c r="BR158" s="23" t="s">
        <v>51</v>
      </c>
      <c r="BS158" s="23" t="s">
        <v>52</v>
      </c>
      <c r="BU158" s="40"/>
      <c r="BX158" s="23" t="s">
        <v>32</v>
      </c>
      <c r="BY158" s="23" t="s">
        <v>33</v>
      </c>
      <c r="BZ158" s="23" t="s">
        <v>34</v>
      </c>
      <c r="CA158" s="23" t="s">
        <v>35</v>
      </c>
      <c r="CB158" s="23" t="s">
        <v>36</v>
      </c>
      <c r="CC158" s="23" t="s">
        <v>37</v>
      </c>
      <c r="CD158" s="23" t="s">
        <v>39</v>
      </c>
      <c r="CE158" s="23" t="s">
        <v>40</v>
      </c>
      <c r="CF158" s="23" t="s">
        <v>41</v>
      </c>
      <c r="CG158" s="23" t="s">
        <v>42</v>
      </c>
      <c r="CH158" s="23" t="s">
        <v>53</v>
      </c>
      <c r="CI158" s="20" t="s">
        <v>32</v>
      </c>
      <c r="CJ158" s="23" t="s">
        <v>51</v>
      </c>
      <c r="CK158" s="23" t="s">
        <v>52</v>
      </c>
      <c r="CM158" s="40"/>
      <c r="CP158" s="23" t="s">
        <v>32</v>
      </c>
      <c r="CQ158" s="23" t="s">
        <v>33</v>
      </c>
      <c r="CR158" s="23" t="s">
        <v>34</v>
      </c>
      <c r="CS158" s="23" t="s">
        <v>35</v>
      </c>
      <c r="CT158" s="23" t="s">
        <v>36</v>
      </c>
      <c r="CU158" s="23" t="s">
        <v>37</v>
      </c>
      <c r="CV158" s="23" t="s">
        <v>39</v>
      </c>
      <c r="CW158" s="23" t="s">
        <v>40</v>
      </c>
      <c r="CX158" s="23" t="s">
        <v>41</v>
      </c>
      <c r="CY158" s="23" t="s">
        <v>42</v>
      </c>
      <c r="CZ158" s="23" t="s">
        <v>53</v>
      </c>
      <c r="DA158" s="20" t="s">
        <v>32</v>
      </c>
      <c r="DB158" s="23" t="s">
        <v>51</v>
      </c>
      <c r="DC158" s="23" t="s">
        <v>52</v>
      </c>
      <c r="DE158" s="40"/>
      <c r="DH158" s="23" t="s">
        <v>32</v>
      </c>
      <c r="DI158" s="23" t="s">
        <v>33</v>
      </c>
      <c r="DJ158" s="23" t="s">
        <v>34</v>
      </c>
      <c r="DK158" s="23" t="s">
        <v>35</v>
      </c>
      <c r="DL158" s="23" t="s">
        <v>36</v>
      </c>
      <c r="DM158" s="23" t="s">
        <v>37</v>
      </c>
      <c r="DN158" s="23" t="s">
        <v>39</v>
      </c>
      <c r="DO158" s="23" t="s">
        <v>40</v>
      </c>
      <c r="DP158" s="23" t="s">
        <v>41</v>
      </c>
      <c r="DQ158" s="23" t="s">
        <v>42</v>
      </c>
      <c r="DR158" s="23" t="s">
        <v>53</v>
      </c>
      <c r="DS158" s="20" t="s">
        <v>32</v>
      </c>
      <c r="DT158" s="23" t="s">
        <v>51</v>
      </c>
      <c r="DU158" s="23" t="s">
        <v>52</v>
      </c>
    </row>
    <row r="159" spans="1:125" s="21" customFormat="1">
      <c r="A159" s="22" t="s">
        <v>38</v>
      </c>
      <c r="C159" s="8" t="s">
        <v>11</v>
      </c>
      <c r="D159" s="24">
        <f ca="1">D151+D153*F147/100-P145*F147^2/20000</f>
        <v>-16.548199999999998</v>
      </c>
      <c r="E159" s="24">
        <f ca="1">E151+E153*F147/100-P146*F147^2/20000</f>
        <v>-11.374474999999999</v>
      </c>
      <c r="F159" s="24">
        <f ca="1">F151-(F151-F152)/P144*F147/100</f>
        <v>156.22083720930232</v>
      </c>
      <c r="G159" s="24">
        <f ca="1">G151-(G151-G152)/P144*F147/100</f>
        <v>78.971337209302334</v>
      </c>
      <c r="H159" s="24">
        <f ca="1">H151-(H151-H152)/P144*F147/100</f>
        <v>9.3704767441860461</v>
      </c>
      <c r="I159" s="24">
        <f ca="1">I151-(I151-I152)/P144*F147/100</f>
        <v>13.785825581395349</v>
      </c>
      <c r="J159" s="24">
        <f ca="1">(ABS(F159)+ABS(H159))*SIGN(F159)</f>
        <v>165.59131395348837</v>
      </c>
      <c r="K159" s="24">
        <f ca="1">(ABS(G159)+ABS(I159))*SIGN(G159)</f>
        <v>92.757162790697677</v>
      </c>
      <c r="L159" s="24">
        <f ca="1">(ABS(J159)+0.3*ABS(K159))*SIGN(J159)</f>
        <v>193.41846279069767</v>
      </c>
      <c r="M159" s="24">
        <f t="shared" ref="M159:M162" ca="1" si="654">(ABS(K159)+0.3*ABS(J159))*SIGN(K159)</f>
        <v>142.43455697674418</v>
      </c>
      <c r="N159" s="24">
        <f ca="1">IF($C$2&lt;=$C$3,L159,M159)</f>
        <v>193.41846279069767</v>
      </c>
      <c r="O159" s="24">
        <f ca="1">D159</f>
        <v>-16.548199999999998</v>
      </c>
      <c r="P159" s="24">
        <f ca="1">E159+N159</f>
        <v>182.04398779069768</v>
      </c>
      <c r="Q159" s="24">
        <f ca="1">E159-N159</f>
        <v>-204.79293779069766</v>
      </c>
      <c r="S159" s="35" t="s">
        <v>38</v>
      </c>
      <c r="U159" s="8" t="s">
        <v>11</v>
      </c>
      <c r="V159" s="24">
        <f ca="1">V151+V153*X147/100-AH145*X147^2/20000</f>
        <v>-5.7475500000000004</v>
      </c>
      <c r="W159" s="24">
        <f ca="1">W151+W153*X147/100-AH146*X147^2/20000</f>
        <v>-4.7376750000000003</v>
      </c>
      <c r="X159" s="24">
        <f ca="1">X151-(X151-X152)/AH144*X147/100</f>
        <v>144.00617105263157</v>
      </c>
      <c r="Y159" s="24">
        <f ca="1">Y151-(Y151-Y152)/AH144*X147/100</f>
        <v>72.946486842105259</v>
      </c>
      <c r="Z159" s="24">
        <f ca="1">Z151-(Z151-Z152)/AH144*X147/100</f>
        <v>8.6558026315789469</v>
      </c>
      <c r="AA159" s="24">
        <f ca="1">AA151-(AA151-AA152)/AH144*X147/100</f>
        <v>12.734394736842106</v>
      </c>
      <c r="AB159" s="24">
        <f ca="1">(ABS(X159)+ABS(Z159))*SIGN(X159)</f>
        <v>152.66197368421052</v>
      </c>
      <c r="AC159" s="24">
        <f ca="1">(ABS(Y159)+ABS(AA159))*SIGN(Y159)</f>
        <v>85.680881578947364</v>
      </c>
      <c r="AD159" s="24">
        <f ca="1">(ABS(AB159)+0.3*ABS(AC159))*SIGN(AB159)</f>
        <v>178.36623815789474</v>
      </c>
      <c r="AE159" s="24">
        <f t="shared" ref="AE159:AE162" ca="1" si="655">(ABS(AC159)+0.3*ABS(AB159))*SIGN(AC159)</f>
        <v>131.47947368421052</v>
      </c>
      <c r="AF159" s="24">
        <f ca="1">IF($C$2&lt;=$C$3,AD159,AE159)</f>
        <v>178.36623815789474</v>
      </c>
      <c r="AG159" s="24">
        <f ca="1">V159</f>
        <v>-5.7475500000000004</v>
      </c>
      <c r="AH159" s="24">
        <f ca="1">W159+AF159</f>
        <v>173.62856315789475</v>
      </c>
      <c r="AI159" s="24">
        <f ca="1">W159-AF159</f>
        <v>-183.10391315789474</v>
      </c>
      <c r="AK159" s="35" t="s">
        <v>38</v>
      </c>
      <c r="AM159" s="8" t="s">
        <v>11</v>
      </c>
      <c r="AN159" s="24">
        <f ca="1">AN151+AN153*AP147/100-AZ145*AP147^2/20000</f>
        <v>-10.477499999999996</v>
      </c>
      <c r="AO159" s="24">
        <f ca="1">AO151+AO153*AP147/100-AZ146*AP147^2/20000</f>
        <v>-6.9235999999999995</v>
      </c>
      <c r="AP159" s="24">
        <f ca="1">AP151-(AP151-AP152)/AZ144*AP147/100</f>
        <v>125.51029687499999</v>
      </c>
      <c r="AQ159" s="24">
        <f ca="1">AQ151-(AQ151-AQ152)/AZ144*AP147/100</f>
        <v>63.654281250000011</v>
      </c>
      <c r="AR159" s="24">
        <f ca="1">AR151-(AR151-AR152)/AZ144*AP147/100</f>
        <v>7.5575937499999997</v>
      </c>
      <c r="AS159" s="24">
        <f ca="1">AS151-(AS151-AS152)/AZ144*AP147/100</f>
        <v>11.118921875</v>
      </c>
      <c r="AT159" s="24">
        <f ca="1">(ABS(AP159)+ABS(AR159))*SIGN(AP159)</f>
        <v>133.06789062499999</v>
      </c>
      <c r="AU159" s="24">
        <f ca="1">(ABS(AQ159)+ABS(AS159))*SIGN(AQ159)</f>
        <v>74.773203125000009</v>
      </c>
      <c r="AV159" s="24">
        <f ca="1">(ABS(AT159)+0.3*ABS(AU159))*SIGN(AT159)</f>
        <v>155.4998515625</v>
      </c>
      <c r="AW159" s="24">
        <f t="shared" ref="AW159:AW162" ca="1" si="656">(ABS(AU159)+0.3*ABS(AT159))*SIGN(AU159)</f>
        <v>114.69357031250001</v>
      </c>
      <c r="AX159" s="24">
        <f ca="1">IF($C$2&lt;=$C$3,AV159,AW159)</f>
        <v>155.4998515625</v>
      </c>
      <c r="AY159" s="24">
        <f ca="1">AN159</f>
        <v>-10.477499999999996</v>
      </c>
      <c r="AZ159" s="24">
        <f ca="1">AO159+AX159</f>
        <v>148.5762515625</v>
      </c>
      <c r="BA159" s="24">
        <f ca="1">AO159-AX159</f>
        <v>-162.42345156249999</v>
      </c>
      <c r="BC159" s="35" t="s">
        <v>38</v>
      </c>
      <c r="BE159" s="8" t="s">
        <v>11</v>
      </c>
      <c r="BF159" s="24">
        <f ca="1">BF151+BF153*BH147/100-BR145*BH147^2/20000</f>
        <v>-25.546150000000001</v>
      </c>
      <c r="BG159" s="24">
        <f ca="1">BG151+BG153*BH147/100-BR146*BH147^2/20000</f>
        <v>-16.299950000000003</v>
      </c>
      <c r="BH159" s="24">
        <f ca="1">BH151-(BH151-BH152)/BR144*BH147/100</f>
        <v>67.863484374999999</v>
      </c>
      <c r="BI159" s="24">
        <f ca="1">BI151-(BI151-BI152)/BR144*BH147/100</f>
        <v>34.527734374999994</v>
      </c>
      <c r="BJ159" s="24">
        <f ca="1">BJ151-(BJ151-BJ152)/BR144*BH147/100</f>
        <v>4.096078125</v>
      </c>
      <c r="BK159" s="24">
        <f ca="1">BK151-(BK151-BK152)/BR144*BH147/100</f>
        <v>6.0258437499999999</v>
      </c>
      <c r="BL159" s="24">
        <f ca="1">(ABS(BH159)+ABS(BJ159))*SIGN(BH159)</f>
        <v>71.959562500000004</v>
      </c>
      <c r="BM159" s="24">
        <f ca="1">(ABS(BI159)+ABS(BK159))*SIGN(BI159)</f>
        <v>40.553578124999994</v>
      </c>
      <c r="BN159" s="24">
        <f ca="1">(ABS(BL159)+0.3*ABS(BM159))*SIGN(BL159)</f>
        <v>84.125635937500007</v>
      </c>
      <c r="BO159" s="24">
        <f t="shared" ref="BO159:BO162" ca="1" si="657">(ABS(BM159)+0.3*ABS(BL159))*SIGN(BM159)</f>
        <v>62.141446875</v>
      </c>
      <c r="BP159" s="24">
        <f ca="1">IF($C$2&lt;=$C$3,BN159,BO159)</f>
        <v>84.125635937500007</v>
      </c>
      <c r="BQ159" s="24">
        <f ca="1">BF159</f>
        <v>-25.546150000000001</v>
      </c>
      <c r="BR159" s="24">
        <f ca="1">BG159+BP159</f>
        <v>67.825685937499998</v>
      </c>
      <c r="BS159" s="24">
        <f ca="1">BG159-BP159</f>
        <v>-100.42558593750002</v>
      </c>
      <c r="BU159" s="35" t="s">
        <v>38</v>
      </c>
      <c r="BW159" s="8" t="s">
        <v>11</v>
      </c>
      <c r="BX159" s="24">
        <f ca="1">BX151+BX153*BZ147/100-CJ145*BZ147^2/20000</f>
        <v>-24.071250000000003</v>
      </c>
      <c r="BY159" s="24">
        <f ca="1">BY151+BY153*BZ147/100-CJ146*BZ147^2/20000</f>
        <v>-15.650449999999999</v>
      </c>
      <c r="BZ159" s="24">
        <f ca="1">BZ151-(BZ151-BZ152)/CJ144*BZ147/100</f>
        <v>140.65649999999999</v>
      </c>
      <c r="CA159" s="24">
        <f ca="1">CA151-(CA151-CA152)/CJ144*BZ147/100</f>
        <v>71.22775</v>
      </c>
      <c r="CB159" s="24">
        <f ca="1">CB151-(CB151-CB152)/CJ144*BZ147/100</f>
        <v>8.4544166666666669</v>
      </c>
      <c r="CC159" s="24">
        <f ca="1">CC151-(CC151-CC152)/CJ144*BZ147/100</f>
        <v>12.437916666666668</v>
      </c>
      <c r="CD159" s="24">
        <f ca="1">(ABS(BZ159)+ABS(CB159))*SIGN(BZ159)</f>
        <v>149.11091666666667</v>
      </c>
      <c r="CE159" s="24">
        <f ca="1">(ABS(CA159)+ABS(CC159))*SIGN(CA159)</f>
        <v>83.665666666666667</v>
      </c>
      <c r="CF159" s="24">
        <f ca="1">(ABS(CD159)+0.3*ABS(CE159))*SIGN(CD159)</f>
        <v>174.21061666666668</v>
      </c>
      <c r="CG159" s="24">
        <f t="shared" ref="CG159:CG162" ca="1" si="658">(ABS(CE159)+0.3*ABS(CD159))*SIGN(CE159)</f>
        <v>128.39894166666667</v>
      </c>
      <c r="CH159" s="24">
        <f ca="1">IF($C$2&lt;=$C$3,CF159,CG159)</f>
        <v>174.21061666666668</v>
      </c>
      <c r="CI159" s="24">
        <f ca="1">BX159</f>
        <v>-24.071250000000003</v>
      </c>
      <c r="CJ159" s="24">
        <f ca="1">BY159+CH159</f>
        <v>158.56016666666667</v>
      </c>
      <c r="CK159" s="24">
        <f ca="1">BY159-CH159</f>
        <v>-189.86106666666669</v>
      </c>
      <c r="CM159" s="35" t="s">
        <v>38</v>
      </c>
      <c r="CO159" s="8" t="s">
        <v>11</v>
      </c>
      <c r="CP159" s="24">
        <f ca="1">CP151+CP153*CR147/100-DB145*CR147^2/20000</f>
        <v>-13.149699999999996</v>
      </c>
      <c r="CQ159" s="24">
        <f ca="1">CQ151+CQ153*CR147/100-DB146*CR147^2/20000</f>
        <v>-8.8296499999999991</v>
      </c>
      <c r="CR159" s="24">
        <f ca="1">CR151-(CR151-CR152)/DB144*CR147/100</f>
        <v>125.717625</v>
      </c>
      <c r="CS159" s="24">
        <f ca="1">CS151-(CS151-CS152)/DB144*CR147/100</f>
        <v>63.647666666666673</v>
      </c>
      <c r="CT159" s="24">
        <f ca="1">CT151-(CT151-CT152)/DB144*CR147/100</f>
        <v>7.5470000000000006</v>
      </c>
      <c r="CU159" s="24">
        <f ca="1">CU151-(CU151-CU152)/DB144*CR147/100</f>
        <v>11.103722222222222</v>
      </c>
      <c r="CV159" s="24">
        <f ca="1">(ABS(CR159)+ABS(CT159))*SIGN(CR159)</f>
        <v>133.264625</v>
      </c>
      <c r="CW159" s="24">
        <f ca="1">(ABS(CS159)+ABS(CU159))*SIGN(CS159)</f>
        <v>74.751388888888897</v>
      </c>
      <c r="CX159" s="24">
        <f ca="1">(ABS(CV159)+0.3*ABS(CW159))*SIGN(CV159)</f>
        <v>155.69004166666667</v>
      </c>
      <c r="CY159" s="24">
        <f t="shared" ref="CY159:CY162" ca="1" si="659">(ABS(CW159)+0.3*ABS(CV159))*SIGN(CW159)</f>
        <v>114.7307763888889</v>
      </c>
      <c r="CZ159" s="24">
        <f ca="1">IF($C$2&lt;=$C$3,CX159,CY159)</f>
        <v>155.69004166666667</v>
      </c>
      <c r="DA159" s="24">
        <f ca="1">CP159</f>
        <v>-13.149699999999996</v>
      </c>
      <c r="DB159" s="24">
        <f ca="1">CQ159+CZ159</f>
        <v>146.86039166666669</v>
      </c>
      <c r="DC159" s="24">
        <f ca="1">CQ159-CZ159</f>
        <v>-164.51969166666666</v>
      </c>
      <c r="DE159" s="35" t="s">
        <v>38</v>
      </c>
      <c r="DG159" s="8" t="s">
        <v>11</v>
      </c>
      <c r="DH159" s="24">
        <f ca="1">DH151+DH153*DJ147/100-DT145*DJ147^2/20000</f>
        <v>-13.149699999999996</v>
      </c>
      <c r="DI159" s="24">
        <f ca="1">DI151+DI153*DJ147/100-DT146*DJ147^2/20000</f>
        <v>-8.8296499999999991</v>
      </c>
      <c r="DJ159" s="24">
        <f ca="1">DJ151-(DJ151-DJ152)/DT144*DJ147/100</f>
        <v>125.717625</v>
      </c>
      <c r="DK159" s="24">
        <f ca="1">DK151-(DK151-DK152)/DT144*DJ147/100</f>
        <v>63.647666666666673</v>
      </c>
      <c r="DL159" s="24">
        <f ca="1">DL151-(DL151-DL152)/DT144*DJ147/100</f>
        <v>7.5470000000000006</v>
      </c>
      <c r="DM159" s="24">
        <f ca="1">DM151-(DM151-DM152)/DT144*DJ147/100</f>
        <v>11.103722222222222</v>
      </c>
      <c r="DN159" s="24">
        <f ca="1">(ABS(DJ159)+ABS(DL159))*SIGN(DJ159)</f>
        <v>133.264625</v>
      </c>
      <c r="DO159" s="24">
        <f ca="1">(ABS(DK159)+ABS(DM159))*SIGN(DK159)</f>
        <v>74.751388888888897</v>
      </c>
      <c r="DP159" s="24">
        <f ca="1">(ABS(DN159)+0.3*ABS(DO159))*SIGN(DN159)</f>
        <v>155.69004166666667</v>
      </c>
      <c r="DQ159" s="24">
        <f t="shared" ref="DQ159:DQ162" ca="1" si="660">(ABS(DO159)+0.3*ABS(DN159))*SIGN(DO159)</f>
        <v>114.7307763888889</v>
      </c>
      <c r="DR159" s="24">
        <f ca="1">IF($C$2&lt;=$C$3,DP159,DQ159)</f>
        <v>155.69004166666667</v>
      </c>
      <c r="DS159" s="24">
        <f ca="1">DH159</f>
        <v>-13.149699999999996</v>
      </c>
      <c r="DT159" s="24">
        <f ca="1">DI159+DR159</f>
        <v>146.86039166666669</v>
      </c>
      <c r="DU159" s="24">
        <f ca="1">DI159-DR159</f>
        <v>-164.51969166666666</v>
      </c>
    </row>
    <row r="160" spans="1:125" s="21" customFormat="1">
      <c r="C160" s="8" t="s">
        <v>10</v>
      </c>
      <c r="D160" s="24">
        <f ca="1">D152-D154*F148/100-P145*F148^2/20000</f>
        <v>-10.697699999999999</v>
      </c>
      <c r="E160" s="24">
        <f ca="1">E152-E154*F148/100-P146*F148^2/20000</f>
        <v>-8.0112749999999995</v>
      </c>
      <c r="F160" s="24">
        <f ca="1">F152-(F152-F151)/P144*F147/100</f>
        <v>-139.41283720930232</v>
      </c>
      <c r="G160" s="24">
        <f ca="1">G152-(G152-G151)/P144*F147/100</f>
        <v>-70.538337209302327</v>
      </c>
      <c r="H160" s="24">
        <f ca="1">H152-(H152-H151)/P144*F147/100</f>
        <v>-8.367476744186046</v>
      </c>
      <c r="I160" s="24">
        <f ca="1">I152-(I152-I151)/P144*F147/100</f>
        <v>-12.310825581395349</v>
      </c>
      <c r="J160" s="24">
        <f t="shared" ref="J160:J162" ca="1" si="661">(ABS(F160)+ABS(H160))*SIGN(F160)</f>
        <v>-147.78031395348836</v>
      </c>
      <c r="K160" s="24">
        <f t="shared" ref="K160:K162" ca="1" si="662">(ABS(G160)+ABS(I160))*SIGN(G160)</f>
        <v>-82.849162790697676</v>
      </c>
      <c r="L160" s="24">
        <f t="shared" ref="L160:L162" ca="1" si="663">(ABS(J160)+0.3*ABS(K160))*SIGN(J160)</f>
        <v>-172.63506279069767</v>
      </c>
      <c r="M160" s="24">
        <f t="shared" ca="1" si="654"/>
        <v>-127.18325697674419</v>
      </c>
      <c r="N160" s="24">
        <f ca="1">IF($C$2&lt;=$C$3,L160,M160)</f>
        <v>-172.63506279069767</v>
      </c>
      <c r="O160" s="24">
        <f t="shared" ref="O160:O162" ca="1" si="664">D160</f>
        <v>-10.697699999999999</v>
      </c>
      <c r="P160" s="24">
        <f t="shared" ref="P160:P162" ca="1" si="665">E160+N160</f>
        <v>-180.64633779069769</v>
      </c>
      <c r="Q160" s="24">
        <f t="shared" ref="Q160:Q162" ca="1" si="666">E160-N160</f>
        <v>164.62378779069766</v>
      </c>
      <c r="S160" s="40"/>
      <c r="U160" s="8" t="s">
        <v>10</v>
      </c>
      <c r="V160" s="24">
        <f ca="1">V152-V154*X148/100-AH145*X148^2/20000</f>
        <v>-16.803349999999998</v>
      </c>
      <c r="W160" s="24">
        <f ca="1">W152-W154*X148/100-AH146*X148^2/20000</f>
        <v>-11.164575000000001</v>
      </c>
      <c r="X160" s="24">
        <f ca="1">X152-(X152-X151)/AH144*X147/100</f>
        <v>-146.09917105263159</v>
      </c>
      <c r="Y160" s="24">
        <f ca="1">Y152-(Y152-Y151)/AH144*X147/100</f>
        <v>-73.971486842105264</v>
      </c>
      <c r="Z160" s="24">
        <f ca="1">Z152-(Z152-Z151)/AH144*X147/100</f>
        <v>-8.7768026315789456</v>
      </c>
      <c r="AA160" s="24">
        <f ca="1">AA152-(AA152-AA151)/AH144*X147/100</f>
        <v>-12.912394736842105</v>
      </c>
      <c r="AB160" s="24">
        <f t="shared" ref="AB160:AB162" ca="1" si="667">(ABS(X160)+ABS(Z160))*SIGN(X160)</f>
        <v>-154.87597368421052</v>
      </c>
      <c r="AC160" s="24">
        <f t="shared" ref="AC160:AC162" ca="1" si="668">(ABS(Y160)+ABS(AA160))*SIGN(Y160)</f>
        <v>-86.883881578947367</v>
      </c>
      <c r="AD160" s="24">
        <f t="shared" ref="AD160:AD162" ca="1" si="669">(ABS(AB160)+0.3*ABS(AC160))*SIGN(AB160)</f>
        <v>-180.94113815789473</v>
      </c>
      <c r="AE160" s="24">
        <f t="shared" ca="1" si="655"/>
        <v>-133.34667368421051</v>
      </c>
      <c r="AF160" s="24">
        <f ca="1">IF($C$2&lt;=$C$3,AD160,AE160)</f>
        <v>-180.94113815789473</v>
      </c>
      <c r="AG160" s="24">
        <f t="shared" ref="AG160:AG162" ca="1" si="670">V160</f>
        <v>-16.803349999999998</v>
      </c>
      <c r="AH160" s="24">
        <f t="shared" ref="AH160:AH162" ca="1" si="671">W160+AF160</f>
        <v>-192.10571315789474</v>
      </c>
      <c r="AI160" s="24">
        <f t="shared" ref="AI160:AI162" ca="1" si="672">W160-AF160</f>
        <v>169.77656315789471</v>
      </c>
      <c r="AK160" s="40"/>
      <c r="AM160" s="8" t="s">
        <v>10</v>
      </c>
      <c r="AN160" s="24">
        <f ca="1">AN152-AN154*AP148/100-AZ145*AP148^2/20000</f>
        <v>-25.4635</v>
      </c>
      <c r="AO160" s="24">
        <f ca="1">AO152-AO154*AP148/100-AZ146*AP148^2/20000</f>
        <v>-16.394200000000001</v>
      </c>
      <c r="AP160" s="24">
        <f ca="1">AP152-(AP152-AP151)/AZ144*AP147/100</f>
        <v>-53.923296874999998</v>
      </c>
      <c r="AQ160" s="24">
        <f ca="1">AQ152-(AQ152-AQ151)/AZ144*AP147/100</f>
        <v>-27.472281249999998</v>
      </c>
      <c r="AR160" s="24">
        <f ca="1">AR152-(AR152-AR151)/AZ144*AP147/100</f>
        <v>-3.2595937500000005</v>
      </c>
      <c r="AS160" s="24">
        <f ca="1">AS152-(AS152-AS151)/AZ144*AP147/100</f>
        <v>-4.7959218750000003</v>
      </c>
      <c r="AT160" s="24">
        <f t="shared" ref="AT160:AT162" ca="1" si="673">(ABS(AP160)+ABS(AR160))*SIGN(AP160)</f>
        <v>-57.182890624999999</v>
      </c>
      <c r="AU160" s="24">
        <f t="shared" ref="AU160:AU162" ca="1" si="674">(ABS(AQ160)+ABS(AS160))*SIGN(AQ160)</f>
        <v>-32.268203124999999</v>
      </c>
      <c r="AV160" s="24">
        <f t="shared" ref="AV160:AV162" ca="1" si="675">(ABS(AT160)+0.3*ABS(AU160))*SIGN(AT160)</f>
        <v>-66.8633515625</v>
      </c>
      <c r="AW160" s="24">
        <f t="shared" ca="1" si="656"/>
        <v>-49.423070312500002</v>
      </c>
      <c r="AX160" s="24">
        <f ca="1">IF($C$2&lt;=$C$3,AV160,AW160)</f>
        <v>-66.8633515625</v>
      </c>
      <c r="AY160" s="24">
        <f t="shared" ref="AY160:AY162" ca="1" si="676">AN160</f>
        <v>-25.4635</v>
      </c>
      <c r="AZ160" s="24">
        <f t="shared" ref="AZ160:AZ162" ca="1" si="677">AO160+AX160</f>
        <v>-83.257551562499998</v>
      </c>
      <c r="BA160" s="24">
        <f t="shared" ref="BA160:BA162" ca="1" si="678">AO160-AX160</f>
        <v>50.469151562500002</v>
      </c>
      <c r="BC160" s="40"/>
      <c r="BE160" s="8" t="s">
        <v>10</v>
      </c>
      <c r="BF160" s="24">
        <f ca="1">BF152-BF154*BH148/100-BR145*BH148^2/20000</f>
        <v>-12.357049999999997</v>
      </c>
      <c r="BG160" s="24">
        <f ca="1">BG152-BG154*BH148/100-BR146*BH148^2/20000</f>
        <v>-8.2447500000000016</v>
      </c>
      <c r="BH160" s="24">
        <f ca="1">BH152-(BH152-BH151)/BR144*BH147/100</f>
        <v>-140.71448437499998</v>
      </c>
      <c r="BI160" s="24">
        <f ca="1">BI152-(BI152-BI151)/BR144*BH147/100</f>
        <v>-71.346734374999997</v>
      </c>
      <c r="BJ160" s="24">
        <f ca="1">BJ152-(BJ152-BJ151)/BR144*BH147/100</f>
        <v>-8.4690781249999993</v>
      </c>
      <c r="BK160" s="24">
        <f ca="1">BK152-(BK152-BK151)/BR144*BH147/100</f>
        <v>-12.459843750000001</v>
      </c>
      <c r="BL160" s="24">
        <f t="shared" ref="BL160:BL162" ca="1" si="679">(ABS(BH160)+ABS(BJ160))*SIGN(BH160)</f>
        <v>-149.18356249999999</v>
      </c>
      <c r="BM160" s="24">
        <f t="shared" ref="BM160:BM162" ca="1" si="680">(ABS(BI160)+ABS(BK160))*SIGN(BI160)</f>
        <v>-83.806578125000001</v>
      </c>
      <c r="BN160" s="24">
        <f t="shared" ref="BN160:BN162" ca="1" si="681">(ABS(BL160)+0.3*ABS(BM160))*SIGN(BL160)</f>
        <v>-174.32553593749998</v>
      </c>
      <c r="BO160" s="24">
        <f t="shared" ca="1" si="657"/>
        <v>-128.56164687500001</v>
      </c>
      <c r="BP160" s="24">
        <f ca="1">IF($C$2&lt;=$C$3,BN160,BO160)</f>
        <v>-174.32553593749998</v>
      </c>
      <c r="BQ160" s="24">
        <f t="shared" ref="BQ160:BQ162" ca="1" si="682">BF160</f>
        <v>-12.357049999999997</v>
      </c>
      <c r="BR160" s="24">
        <f t="shared" ref="BR160:BR162" ca="1" si="683">BG160+BP160</f>
        <v>-182.57028593749999</v>
      </c>
      <c r="BS160" s="24">
        <f t="shared" ref="BS160:BS162" ca="1" si="684">BG160-BP160</f>
        <v>166.08078593749997</v>
      </c>
      <c r="BU160" s="40"/>
      <c r="BW160" s="8" t="s">
        <v>10</v>
      </c>
      <c r="BX160" s="24">
        <f ca="1">BX152-BX154*BZ148/100-CJ145*BZ148^2/20000</f>
        <v>-27.53295</v>
      </c>
      <c r="BY160" s="24">
        <f ca="1">BY152-BY154*BZ148/100-CJ146*BZ148^2/20000</f>
        <v>-17.85745</v>
      </c>
      <c r="BZ160" s="24">
        <f ca="1">BZ152-(BZ152-BZ151)/CJ144*BZ147/100</f>
        <v>-140.5685</v>
      </c>
      <c r="CA160" s="24">
        <f ca="1">CA152-(CA152-CA151)/CJ144*BZ147/100</f>
        <v>-71.194749999999999</v>
      </c>
      <c r="CB160" s="24">
        <f ca="1">CB152-(CB152-CB151)/CJ144*BZ147/100</f>
        <v>-8.4514166666666668</v>
      </c>
      <c r="CC160" s="24">
        <f ca="1">CC152-(CC152-CC151)/CJ144*BZ147/100</f>
        <v>-12.432916666666667</v>
      </c>
      <c r="CD160" s="24">
        <f t="shared" ref="CD160:CD162" ca="1" si="685">(ABS(BZ160)+ABS(CB160))*SIGN(BZ160)</f>
        <v>-149.01991666666666</v>
      </c>
      <c r="CE160" s="24">
        <f t="shared" ref="CE160:CE162" ca="1" si="686">(ABS(CA160)+ABS(CC160))*SIGN(CA160)</f>
        <v>-83.62766666666667</v>
      </c>
      <c r="CF160" s="24">
        <f t="shared" ref="CF160:CF162" ca="1" si="687">(ABS(CD160)+0.3*ABS(CE160))*SIGN(CD160)</f>
        <v>-174.10821666666666</v>
      </c>
      <c r="CG160" s="24">
        <f t="shared" ca="1" si="658"/>
        <v>-128.33364166666667</v>
      </c>
      <c r="CH160" s="24">
        <f ca="1">IF($C$2&lt;=$C$3,CF160,CG160)</f>
        <v>-174.10821666666666</v>
      </c>
      <c r="CI160" s="24">
        <f t="shared" ref="CI160:CI162" ca="1" si="688">BX160</f>
        <v>-27.53295</v>
      </c>
      <c r="CJ160" s="24">
        <f t="shared" ref="CJ160:CJ162" ca="1" si="689">BY160+CH160</f>
        <v>-191.96566666666666</v>
      </c>
      <c r="CK160" s="24">
        <f t="shared" ref="CK160:CK162" ca="1" si="690">BY160-CH160</f>
        <v>156.25076666666666</v>
      </c>
      <c r="CM160" s="40"/>
      <c r="CO160" s="8" t="s">
        <v>10</v>
      </c>
      <c r="CP160" s="24">
        <f ca="1">CP152-CP154*CR148/100-DB145*CR148^2/20000</f>
        <v>-18.603499999999997</v>
      </c>
      <c r="CQ160" s="24">
        <f ca="1">CQ152-CQ154*CR148/100-DB146*CR148^2/20000</f>
        <v>-11.773249999999999</v>
      </c>
      <c r="CR160" s="24">
        <f ca="1">CR152-(CR152-CR151)/DB144*CR147/100</f>
        <v>-88.570625000000007</v>
      </c>
      <c r="CS160" s="24">
        <f ca="1">CS152-(CS152-CS151)/DB144*CR147/100</f>
        <v>-44.94766666666667</v>
      </c>
      <c r="CT160" s="24">
        <f ca="1">CT152-(CT152-CT151)/DB144*CR147/100</f>
        <v>-5.3289999999999997</v>
      </c>
      <c r="CU160" s="24">
        <f ca="1">CU152-(CU152-CU151)/DB144*CR147/100</f>
        <v>-7.8397222222222211</v>
      </c>
      <c r="CV160" s="24">
        <f t="shared" ref="CV160:CV162" ca="1" si="691">(ABS(CR160)+ABS(CT160))*SIGN(CR160)</f>
        <v>-93.899625</v>
      </c>
      <c r="CW160" s="24">
        <f t="shared" ref="CW160:CW162" ca="1" si="692">(ABS(CS160)+ABS(CU160))*SIGN(CS160)</f>
        <v>-52.787388888888891</v>
      </c>
      <c r="CX160" s="24">
        <f t="shared" ref="CX160:CX162" ca="1" si="693">(ABS(CV160)+0.3*ABS(CW160))*SIGN(CV160)</f>
        <v>-109.73584166666667</v>
      </c>
      <c r="CY160" s="24">
        <f t="shared" ca="1" si="659"/>
        <v>-80.957276388888886</v>
      </c>
      <c r="CZ160" s="24">
        <f ca="1">IF($C$2&lt;=$C$3,CX160,CY160)</f>
        <v>-109.73584166666667</v>
      </c>
      <c r="DA160" s="24">
        <f t="shared" ref="DA160:DA162" ca="1" si="694">CP160</f>
        <v>-18.603499999999997</v>
      </c>
      <c r="DB160" s="24">
        <f t="shared" ref="DB160:DB162" ca="1" si="695">CQ160+CZ160</f>
        <v>-121.50909166666668</v>
      </c>
      <c r="DC160" s="24">
        <f t="shared" ref="DC160:DC162" ca="1" si="696">CQ160-CZ160</f>
        <v>97.962591666666668</v>
      </c>
      <c r="DE160" s="40"/>
      <c r="DG160" s="8" t="s">
        <v>10</v>
      </c>
      <c r="DH160" s="24">
        <f ca="1">DH152-DH154*DJ148/100-DT145*DJ148^2/20000</f>
        <v>-8.2522999999999982</v>
      </c>
      <c r="DI160" s="24">
        <f ca="1">DI152-DI154*DJ148/100-DT146*DJ148^2/20000</f>
        <v>-5.0988499999999988</v>
      </c>
      <c r="DJ160" s="24">
        <f ca="1">DJ152-(DJ152-DJ151)/DT144*DJ147/100</f>
        <v>-88.570625000000007</v>
      </c>
      <c r="DK160" s="24">
        <f ca="1">DK152-(DK152-DK151)/DT144*DJ147/100</f>
        <v>-44.94766666666667</v>
      </c>
      <c r="DL160" s="24">
        <f ca="1">DL152-(DL152-DL151)/DT144*DJ147/100</f>
        <v>-5.3289999999999997</v>
      </c>
      <c r="DM160" s="24">
        <f ca="1">DM152-(DM152-DM151)/DT144*DJ147/100</f>
        <v>-7.8397222222222211</v>
      </c>
      <c r="DN160" s="24">
        <f t="shared" ref="DN160:DN162" ca="1" si="697">(ABS(DJ160)+ABS(DL160))*SIGN(DJ160)</f>
        <v>-93.899625</v>
      </c>
      <c r="DO160" s="24">
        <f t="shared" ref="DO160:DO162" ca="1" si="698">(ABS(DK160)+ABS(DM160))*SIGN(DK160)</f>
        <v>-52.787388888888891</v>
      </c>
      <c r="DP160" s="24">
        <f t="shared" ref="DP160:DP162" ca="1" si="699">(ABS(DN160)+0.3*ABS(DO160))*SIGN(DN160)</f>
        <v>-109.73584166666667</v>
      </c>
      <c r="DQ160" s="24">
        <f t="shared" ca="1" si="660"/>
        <v>-80.957276388888886</v>
      </c>
      <c r="DR160" s="24">
        <f ca="1">IF($C$2&lt;=$C$3,DP160,DQ160)</f>
        <v>-109.73584166666667</v>
      </c>
      <c r="DS160" s="24">
        <f t="shared" ref="DS160:DS162" ca="1" si="700">DH160</f>
        <v>-8.2522999999999982</v>
      </c>
      <c r="DT160" s="24">
        <f t="shared" ref="DT160:DT162" ca="1" si="701">DI160+DR160</f>
        <v>-114.83469166666667</v>
      </c>
      <c r="DU160" s="24">
        <f t="shared" ref="DU160:DU162" ca="1" si="702">DI160-DR160</f>
        <v>104.63699166666667</v>
      </c>
    </row>
    <row r="161" spans="1:126" s="21" customFormat="1">
      <c r="C161" s="8" t="s">
        <v>9</v>
      </c>
      <c r="D161" s="24">
        <f ca="1">D153-P145*F147/100</f>
        <v>33.088999999999999</v>
      </c>
      <c r="E161" s="24">
        <f ca="1">E153-P146*F147/100</f>
        <v>23.434000000000001</v>
      </c>
      <c r="F161" s="24">
        <f t="shared" ref="F161:I161" ca="1" si="703">F153</f>
        <v>-82.12</v>
      </c>
      <c r="G161" s="24">
        <f t="shared" ca="1" si="703"/>
        <v>-41.530999999999999</v>
      </c>
      <c r="H161" s="24">
        <f t="shared" ca="1" si="703"/>
        <v>-4.9269999999999996</v>
      </c>
      <c r="I161" s="24">
        <f t="shared" ca="1" si="703"/>
        <v>-7.2489999999999997</v>
      </c>
      <c r="J161" s="24">
        <f t="shared" ca="1" si="661"/>
        <v>-87.046999999999997</v>
      </c>
      <c r="K161" s="24">
        <f t="shared" ca="1" si="662"/>
        <v>-48.78</v>
      </c>
      <c r="L161" s="24">
        <f t="shared" ca="1" si="663"/>
        <v>-101.681</v>
      </c>
      <c r="M161" s="24">
        <f t="shared" ca="1" si="654"/>
        <v>-74.894099999999995</v>
      </c>
      <c r="N161" s="24">
        <f ca="1">IF($C$2&lt;=$C$3,L161,M161)</f>
        <v>-101.681</v>
      </c>
      <c r="O161" s="24">
        <f t="shared" ca="1" si="664"/>
        <v>33.088999999999999</v>
      </c>
      <c r="P161" s="24">
        <f t="shared" ca="1" si="665"/>
        <v>-78.247</v>
      </c>
      <c r="Q161" s="24">
        <f t="shared" ca="1" si="666"/>
        <v>125.11499999999999</v>
      </c>
      <c r="S161" s="40"/>
      <c r="U161" s="8" t="s">
        <v>9</v>
      </c>
      <c r="V161" s="24">
        <f ca="1">V153-AH145*X147/100</f>
        <v>23.527999999999999</v>
      </c>
      <c r="W161" s="24">
        <f ca="1">W153-AH146*X147/100</f>
        <v>17.302</v>
      </c>
      <c r="X161" s="24">
        <f t="shared" ref="X161:AA161" ca="1" si="704">X153</f>
        <v>-93.581999999999994</v>
      </c>
      <c r="Y161" s="24">
        <f t="shared" ca="1" si="704"/>
        <v>-47.393000000000001</v>
      </c>
      <c r="Z161" s="24">
        <f t="shared" ca="1" si="704"/>
        <v>-5.6230000000000002</v>
      </c>
      <c r="AA161" s="24">
        <f t="shared" ca="1" si="704"/>
        <v>-8.2729999999999997</v>
      </c>
      <c r="AB161" s="24">
        <f t="shared" ca="1" si="667"/>
        <v>-99.204999999999998</v>
      </c>
      <c r="AC161" s="24">
        <f t="shared" ca="1" si="668"/>
        <v>-55.665999999999997</v>
      </c>
      <c r="AD161" s="24">
        <f t="shared" ca="1" si="669"/>
        <v>-115.90479999999999</v>
      </c>
      <c r="AE161" s="24">
        <f t="shared" ca="1" si="655"/>
        <v>-85.427499999999995</v>
      </c>
      <c r="AF161" s="24">
        <f ca="1">IF($C$2&lt;=$C$3,AD161,AE161)</f>
        <v>-115.90479999999999</v>
      </c>
      <c r="AG161" s="24">
        <f t="shared" ca="1" si="670"/>
        <v>23.527999999999999</v>
      </c>
      <c r="AH161" s="24">
        <f t="shared" ca="1" si="671"/>
        <v>-98.602800000000002</v>
      </c>
      <c r="AI161" s="24">
        <f t="shared" ca="1" si="672"/>
        <v>133.20679999999999</v>
      </c>
      <c r="AK161" s="40"/>
      <c r="AM161" s="8" t="s">
        <v>9</v>
      </c>
      <c r="AN161" s="24">
        <f ca="1">AN153-AZ145*AP147/100</f>
        <v>47.370000000000005</v>
      </c>
      <c r="AO161" s="24">
        <f ca="1">AO153-AZ146*AP147/100</f>
        <v>30.620000000000005</v>
      </c>
      <c r="AP161" s="24">
        <f t="shared" ref="AP161:AS161" ca="1" si="705">AP153</f>
        <v>-71.772999999999996</v>
      </c>
      <c r="AQ161" s="24">
        <f t="shared" ca="1" si="705"/>
        <v>-36.451000000000001</v>
      </c>
      <c r="AR161" s="24">
        <f t="shared" ca="1" si="705"/>
        <v>-4.327</v>
      </c>
      <c r="AS161" s="24">
        <f t="shared" ca="1" si="705"/>
        <v>-6.3659999999999997</v>
      </c>
      <c r="AT161" s="24">
        <f t="shared" ca="1" si="673"/>
        <v>-76.099999999999994</v>
      </c>
      <c r="AU161" s="24">
        <f t="shared" ca="1" si="674"/>
        <v>-42.817</v>
      </c>
      <c r="AV161" s="24">
        <f t="shared" ca="1" si="675"/>
        <v>-88.945099999999996</v>
      </c>
      <c r="AW161" s="24">
        <f t="shared" ca="1" si="656"/>
        <v>-65.646999999999991</v>
      </c>
      <c r="AX161" s="24">
        <f ca="1">IF($C$2&lt;=$C$3,AV161,AW161)</f>
        <v>-88.945099999999996</v>
      </c>
      <c r="AY161" s="24">
        <f t="shared" ca="1" si="676"/>
        <v>47.370000000000005</v>
      </c>
      <c r="AZ161" s="24">
        <f t="shared" ca="1" si="677"/>
        <v>-58.325099999999992</v>
      </c>
      <c r="BA161" s="24">
        <f t="shared" ca="1" si="678"/>
        <v>119.5651</v>
      </c>
      <c r="BC161" s="40"/>
      <c r="BE161" s="8" t="s">
        <v>9</v>
      </c>
      <c r="BF161" s="24">
        <f ca="1">BF153-BR145*BH147/100</f>
        <v>51.433</v>
      </c>
      <c r="BG161" s="24">
        <f ca="1">BG153-BR146*BH147/100</f>
        <v>33.17</v>
      </c>
      <c r="BH161" s="24">
        <f t="shared" ref="BH161:BK161" ca="1" si="706">BH153</f>
        <v>-71.923000000000002</v>
      </c>
      <c r="BI161" s="24">
        <f t="shared" ca="1" si="706"/>
        <v>-36.508000000000003</v>
      </c>
      <c r="BJ161" s="24">
        <f t="shared" ca="1" si="706"/>
        <v>-4.3330000000000002</v>
      </c>
      <c r="BK161" s="24">
        <f t="shared" ca="1" si="706"/>
        <v>-6.375</v>
      </c>
      <c r="BL161" s="24">
        <f t="shared" ca="1" si="679"/>
        <v>-76.256</v>
      </c>
      <c r="BM161" s="24">
        <f t="shared" ca="1" si="680"/>
        <v>-42.883000000000003</v>
      </c>
      <c r="BN161" s="24">
        <f t="shared" ca="1" si="681"/>
        <v>-89.120900000000006</v>
      </c>
      <c r="BO161" s="24">
        <f t="shared" ca="1" si="657"/>
        <v>-65.759799999999998</v>
      </c>
      <c r="BP161" s="24">
        <f ca="1">IF($C$2&lt;=$C$3,BN161,BO161)</f>
        <v>-89.120900000000006</v>
      </c>
      <c r="BQ161" s="24">
        <f t="shared" ca="1" si="682"/>
        <v>51.433</v>
      </c>
      <c r="BR161" s="24">
        <f t="shared" ca="1" si="683"/>
        <v>-55.950900000000004</v>
      </c>
      <c r="BS161" s="24">
        <f t="shared" ca="1" si="684"/>
        <v>122.29090000000001</v>
      </c>
      <c r="BU161" s="40"/>
      <c r="BW161" s="8" t="s">
        <v>9</v>
      </c>
      <c r="BX161" s="24">
        <f ca="1">BX153-CJ145*BZ147/100</f>
        <v>59.350999999999999</v>
      </c>
      <c r="BY161" s="24">
        <f ca="1">BY153-CJ146*BZ147/100</f>
        <v>38.5</v>
      </c>
      <c r="BZ161" s="24">
        <f t="shared" ref="BZ161:CC161" ca="1" si="707">BZ153</f>
        <v>-80.349999999999994</v>
      </c>
      <c r="CA161" s="24">
        <f t="shared" ca="1" si="707"/>
        <v>-40.692</v>
      </c>
      <c r="CB161" s="24">
        <f t="shared" ca="1" si="707"/>
        <v>-4.83</v>
      </c>
      <c r="CC161" s="24">
        <f t="shared" ca="1" si="707"/>
        <v>-7.1059999999999999</v>
      </c>
      <c r="CD161" s="24">
        <f t="shared" ca="1" si="685"/>
        <v>-85.179999999999993</v>
      </c>
      <c r="CE161" s="24">
        <f t="shared" ca="1" si="686"/>
        <v>-47.798000000000002</v>
      </c>
      <c r="CF161" s="24">
        <f t="shared" ca="1" si="687"/>
        <v>-99.51939999999999</v>
      </c>
      <c r="CG161" s="24">
        <f t="shared" ca="1" si="658"/>
        <v>-73.352000000000004</v>
      </c>
      <c r="CH161" s="24">
        <f ca="1">IF($C$2&lt;=$C$3,CF161,CG161)</f>
        <v>-99.51939999999999</v>
      </c>
      <c r="CI161" s="24">
        <f t="shared" ca="1" si="688"/>
        <v>59.350999999999999</v>
      </c>
      <c r="CJ161" s="24">
        <f t="shared" ca="1" si="689"/>
        <v>-61.01939999999999</v>
      </c>
      <c r="CK161" s="24">
        <f t="shared" ca="1" si="690"/>
        <v>138.01939999999999</v>
      </c>
      <c r="CM161" s="40"/>
      <c r="CO161" s="8" t="s">
        <v>9</v>
      </c>
      <c r="CP161" s="24">
        <f ca="1">CP153-DB145*CR147/100</f>
        <v>51.684000000000005</v>
      </c>
      <c r="CQ161" s="24">
        <f ca="1">CQ153-DB146*CR147/100</f>
        <v>33.707999999999998</v>
      </c>
      <c r="CR161" s="24">
        <f t="shared" ref="CR161:CU161" ca="1" si="708">CR153</f>
        <v>-73.891999999999996</v>
      </c>
      <c r="CS161" s="24">
        <f t="shared" ca="1" si="708"/>
        <v>-37.447000000000003</v>
      </c>
      <c r="CT161" s="24">
        <f t="shared" ca="1" si="708"/>
        <v>-4.4400000000000004</v>
      </c>
      <c r="CU161" s="24">
        <f t="shared" ca="1" si="708"/>
        <v>-6.532</v>
      </c>
      <c r="CV161" s="24">
        <f t="shared" ca="1" si="691"/>
        <v>-78.331999999999994</v>
      </c>
      <c r="CW161" s="24">
        <f t="shared" ca="1" si="692"/>
        <v>-43.978999999999999</v>
      </c>
      <c r="CX161" s="24">
        <f t="shared" ca="1" si="693"/>
        <v>-91.525700000000001</v>
      </c>
      <c r="CY161" s="24">
        <f t="shared" ca="1" si="659"/>
        <v>-67.4786</v>
      </c>
      <c r="CZ161" s="24">
        <f ca="1">IF($C$2&lt;=$C$3,CX161,CY161)</f>
        <v>-91.525700000000001</v>
      </c>
      <c r="DA161" s="24">
        <f t="shared" ca="1" si="694"/>
        <v>51.684000000000005</v>
      </c>
      <c r="DB161" s="24">
        <f t="shared" ca="1" si="695"/>
        <v>-57.817700000000002</v>
      </c>
      <c r="DC161" s="24">
        <f t="shared" ca="1" si="696"/>
        <v>125.2337</v>
      </c>
      <c r="DE161" s="40"/>
      <c r="DG161" s="8" t="s">
        <v>9</v>
      </c>
      <c r="DH161" s="24">
        <f ca="1">DH153-DT145*DJ147/100</f>
        <v>51.684000000000005</v>
      </c>
      <c r="DI161" s="24">
        <f ca="1">DI153-DT146*DJ147/100</f>
        <v>33.707999999999998</v>
      </c>
      <c r="DJ161" s="24">
        <f t="shared" ref="DJ161:DM161" ca="1" si="709">DJ153</f>
        <v>-73.891999999999996</v>
      </c>
      <c r="DK161" s="24">
        <f t="shared" ca="1" si="709"/>
        <v>-37.447000000000003</v>
      </c>
      <c r="DL161" s="24">
        <f t="shared" ca="1" si="709"/>
        <v>-4.4400000000000004</v>
      </c>
      <c r="DM161" s="24">
        <f t="shared" ca="1" si="709"/>
        <v>-6.532</v>
      </c>
      <c r="DN161" s="24">
        <f t="shared" ca="1" si="697"/>
        <v>-78.331999999999994</v>
      </c>
      <c r="DO161" s="24">
        <f t="shared" ca="1" si="698"/>
        <v>-43.978999999999999</v>
      </c>
      <c r="DP161" s="24">
        <f t="shared" ca="1" si="699"/>
        <v>-91.525700000000001</v>
      </c>
      <c r="DQ161" s="24">
        <f t="shared" ca="1" si="660"/>
        <v>-67.4786</v>
      </c>
      <c r="DR161" s="24">
        <f ca="1">IF($C$2&lt;=$C$3,DP161,DQ161)</f>
        <v>-91.525700000000001</v>
      </c>
      <c r="DS161" s="24">
        <f t="shared" ca="1" si="700"/>
        <v>51.684000000000005</v>
      </c>
      <c r="DT161" s="24">
        <f t="shared" ca="1" si="701"/>
        <v>-57.817700000000002</v>
      </c>
      <c r="DU161" s="24">
        <f t="shared" ca="1" si="702"/>
        <v>125.2337</v>
      </c>
    </row>
    <row r="162" spans="1:126" s="21" customFormat="1">
      <c r="C162" s="8" t="s">
        <v>8</v>
      </c>
      <c r="D162" s="24">
        <f ca="1">D154+P145*F148/100</f>
        <v>-29.838999999999999</v>
      </c>
      <c r="E162" s="24">
        <f ca="1">E154+P146*F148/100</f>
        <v>-21.565999999999999</v>
      </c>
      <c r="F162" s="24">
        <f t="shared" ref="F162:I162" ca="1" si="710">F154</f>
        <v>-82.12</v>
      </c>
      <c r="G162" s="24">
        <f t="shared" ca="1" si="710"/>
        <v>-41.530999999999999</v>
      </c>
      <c r="H162" s="24">
        <f t="shared" ca="1" si="710"/>
        <v>-4.9269999999999996</v>
      </c>
      <c r="I162" s="24">
        <f t="shared" ca="1" si="710"/>
        <v>-7.2489999999999997</v>
      </c>
      <c r="J162" s="24">
        <f t="shared" ca="1" si="661"/>
        <v>-87.046999999999997</v>
      </c>
      <c r="K162" s="24">
        <f t="shared" ca="1" si="662"/>
        <v>-48.78</v>
      </c>
      <c r="L162" s="24">
        <f t="shared" ca="1" si="663"/>
        <v>-101.681</v>
      </c>
      <c r="M162" s="24">
        <f t="shared" ca="1" si="654"/>
        <v>-74.894099999999995</v>
      </c>
      <c r="N162" s="24">
        <f ca="1">IF($C$2&lt;=$C$3,L162,M162)</f>
        <v>-101.681</v>
      </c>
      <c r="O162" s="24">
        <f t="shared" ca="1" si="664"/>
        <v>-29.838999999999999</v>
      </c>
      <c r="P162" s="24">
        <f t="shared" ca="1" si="665"/>
        <v>-123.247</v>
      </c>
      <c r="Q162" s="24">
        <f t="shared" ca="1" si="666"/>
        <v>80.114999999999995</v>
      </c>
      <c r="S162" s="40"/>
      <c r="U162" s="8" t="s">
        <v>8</v>
      </c>
      <c r="V162" s="24">
        <f ca="1">V154+AH145*X148/100</f>
        <v>-30.659999999999997</v>
      </c>
      <c r="W162" s="24">
        <f ca="1">W154+AH146*X148/100</f>
        <v>-21.448</v>
      </c>
      <c r="X162" s="24">
        <f t="shared" ref="X162:AA162" ca="1" si="711">X154</f>
        <v>-93.581999999999994</v>
      </c>
      <c r="Y162" s="24">
        <f t="shared" ca="1" si="711"/>
        <v>-47.393000000000001</v>
      </c>
      <c r="Z162" s="24">
        <f t="shared" ca="1" si="711"/>
        <v>-5.6230000000000002</v>
      </c>
      <c r="AA162" s="24">
        <f t="shared" ca="1" si="711"/>
        <v>-8.2729999999999997</v>
      </c>
      <c r="AB162" s="24">
        <f t="shared" ca="1" si="667"/>
        <v>-99.204999999999998</v>
      </c>
      <c r="AC162" s="24">
        <f t="shared" ca="1" si="668"/>
        <v>-55.665999999999997</v>
      </c>
      <c r="AD162" s="24">
        <f t="shared" ca="1" si="669"/>
        <v>-115.90479999999999</v>
      </c>
      <c r="AE162" s="24">
        <f t="shared" ca="1" si="655"/>
        <v>-85.427499999999995</v>
      </c>
      <c r="AF162" s="24">
        <f ca="1">IF($C$2&lt;=$C$3,AD162,AE162)</f>
        <v>-115.90479999999999</v>
      </c>
      <c r="AG162" s="24">
        <f t="shared" ca="1" si="670"/>
        <v>-30.659999999999997</v>
      </c>
      <c r="AH162" s="24">
        <f t="shared" ca="1" si="671"/>
        <v>-137.3528</v>
      </c>
      <c r="AI162" s="24">
        <f t="shared" ca="1" si="672"/>
        <v>94.456799999999987</v>
      </c>
      <c r="AK162" s="40"/>
      <c r="AM162" s="8" t="s">
        <v>8</v>
      </c>
      <c r="AN162" s="24">
        <f ca="1">AN154+AZ145*AP148/100</f>
        <v>-58.469999999999992</v>
      </c>
      <c r="AO162" s="24">
        <f ca="1">AO154+AZ146*AP148/100</f>
        <v>-37.635999999999996</v>
      </c>
      <c r="AP162" s="24">
        <f t="shared" ref="AP162:AS162" ca="1" si="712">AP154</f>
        <v>-71.772999999999996</v>
      </c>
      <c r="AQ162" s="24">
        <f t="shared" ca="1" si="712"/>
        <v>-36.451000000000001</v>
      </c>
      <c r="AR162" s="24">
        <f t="shared" ca="1" si="712"/>
        <v>-4.327</v>
      </c>
      <c r="AS162" s="24">
        <f t="shared" ca="1" si="712"/>
        <v>-6.3659999999999997</v>
      </c>
      <c r="AT162" s="24">
        <f t="shared" ca="1" si="673"/>
        <v>-76.099999999999994</v>
      </c>
      <c r="AU162" s="24">
        <f t="shared" ca="1" si="674"/>
        <v>-42.817</v>
      </c>
      <c r="AV162" s="24">
        <f t="shared" ca="1" si="675"/>
        <v>-88.945099999999996</v>
      </c>
      <c r="AW162" s="24">
        <f t="shared" ca="1" si="656"/>
        <v>-65.646999999999991</v>
      </c>
      <c r="AX162" s="24">
        <f ca="1">IF($C$2&lt;=$C$3,AV162,AW162)</f>
        <v>-88.945099999999996</v>
      </c>
      <c r="AY162" s="24">
        <f t="shared" ca="1" si="676"/>
        <v>-58.469999999999992</v>
      </c>
      <c r="AZ162" s="24">
        <f t="shared" ca="1" si="677"/>
        <v>-126.58109999999999</v>
      </c>
      <c r="BA162" s="24">
        <f t="shared" ca="1" si="678"/>
        <v>51.309100000000001</v>
      </c>
      <c r="BC162" s="40"/>
      <c r="BE162" s="8" t="s">
        <v>8</v>
      </c>
      <c r="BF162" s="24">
        <f ca="1">BF154+BR145*BH148/100</f>
        <v>-41.663000000000004</v>
      </c>
      <c r="BG162" s="24">
        <f ca="1">BG154+BR146*BH148/100</f>
        <v>-27.201999999999998</v>
      </c>
      <c r="BH162" s="24">
        <f t="shared" ref="BH162:BK162" ca="1" si="713">BH154</f>
        <v>-71.923000000000002</v>
      </c>
      <c r="BI162" s="24">
        <f t="shared" ca="1" si="713"/>
        <v>-36.508000000000003</v>
      </c>
      <c r="BJ162" s="24">
        <f t="shared" ca="1" si="713"/>
        <v>-4.3330000000000002</v>
      </c>
      <c r="BK162" s="24">
        <f t="shared" ca="1" si="713"/>
        <v>-6.375</v>
      </c>
      <c r="BL162" s="24">
        <f t="shared" ca="1" si="679"/>
        <v>-76.256</v>
      </c>
      <c r="BM162" s="24">
        <f t="shared" ca="1" si="680"/>
        <v>-42.883000000000003</v>
      </c>
      <c r="BN162" s="24">
        <f t="shared" ca="1" si="681"/>
        <v>-89.120900000000006</v>
      </c>
      <c r="BO162" s="24">
        <f t="shared" ca="1" si="657"/>
        <v>-65.759799999999998</v>
      </c>
      <c r="BP162" s="24">
        <f ca="1">IF($C$2&lt;=$C$3,BN162,BO162)</f>
        <v>-89.120900000000006</v>
      </c>
      <c r="BQ162" s="24">
        <f t="shared" ca="1" si="682"/>
        <v>-41.663000000000004</v>
      </c>
      <c r="BR162" s="24">
        <f t="shared" ca="1" si="683"/>
        <v>-116.3229</v>
      </c>
      <c r="BS162" s="24">
        <f t="shared" ca="1" si="684"/>
        <v>61.918900000000008</v>
      </c>
      <c r="BU162" s="40"/>
      <c r="BW162" s="8" t="s">
        <v>8</v>
      </c>
      <c r="BX162" s="24">
        <f ca="1">BX154+CJ145*BZ148/100</f>
        <v>-61.329000000000008</v>
      </c>
      <c r="BY162" s="24">
        <f ca="1">BY154+CJ146*BZ148/100</f>
        <v>-39.76</v>
      </c>
      <c r="BZ162" s="24">
        <f t="shared" ref="BZ162:CC162" ca="1" si="714">BZ154</f>
        <v>-80.349999999999994</v>
      </c>
      <c r="CA162" s="24">
        <f t="shared" ca="1" si="714"/>
        <v>-40.692</v>
      </c>
      <c r="CB162" s="24">
        <f t="shared" ca="1" si="714"/>
        <v>-4.83</v>
      </c>
      <c r="CC162" s="24">
        <f t="shared" ca="1" si="714"/>
        <v>-7.1059999999999999</v>
      </c>
      <c r="CD162" s="24">
        <f t="shared" ca="1" si="685"/>
        <v>-85.179999999999993</v>
      </c>
      <c r="CE162" s="24">
        <f t="shared" ca="1" si="686"/>
        <v>-47.798000000000002</v>
      </c>
      <c r="CF162" s="24">
        <f t="shared" ca="1" si="687"/>
        <v>-99.51939999999999</v>
      </c>
      <c r="CG162" s="24">
        <f t="shared" ca="1" si="658"/>
        <v>-73.352000000000004</v>
      </c>
      <c r="CH162" s="24">
        <f ca="1">IF($C$2&lt;=$C$3,CF162,CG162)</f>
        <v>-99.51939999999999</v>
      </c>
      <c r="CI162" s="24">
        <f t="shared" ca="1" si="688"/>
        <v>-61.329000000000008</v>
      </c>
      <c r="CJ162" s="24">
        <f t="shared" ca="1" si="689"/>
        <v>-139.27939999999998</v>
      </c>
      <c r="CK162" s="24">
        <f t="shared" ca="1" si="690"/>
        <v>59.759399999999992</v>
      </c>
      <c r="CM162" s="40"/>
      <c r="CO162" s="8" t="s">
        <v>8</v>
      </c>
      <c r="CP162" s="24">
        <f ca="1">CP154+DB145*CR148/100</f>
        <v>-55.204000000000001</v>
      </c>
      <c r="CQ162" s="24">
        <f ca="1">CQ154+DB146*CR148/100</f>
        <v>-35.608000000000004</v>
      </c>
      <c r="CR162" s="24">
        <f t="shared" ref="CR162:CU162" ca="1" si="715">CR154</f>
        <v>-73.891999999999996</v>
      </c>
      <c r="CS162" s="24">
        <f t="shared" ca="1" si="715"/>
        <v>-37.447000000000003</v>
      </c>
      <c r="CT162" s="24">
        <f t="shared" ca="1" si="715"/>
        <v>-4.4400000000000004</v>
      </c>
      <c r="CU162" s="24">
        <f t="shared" ca="1" si="715"/>
        <v>-6.532</v>
      </c>
      <c r="CV162" s="24">
        <f t="shared" ca="1" si="691"/>
        <v>-78.331999999999994</v>
      </c>
      <c r="CW162" s="24">
        <f t="shared" ca="1" si="692"/>
        <v>-43.978999999999999</v>
      </c>
      <c r="CX162" s="24">
        <f t="shared" ca="1" si="693"/>
        <v>-91.525700000000001</v>
      </c>
      <c r="CY162" s="24">
        <f t="shared" ca="1" si="659"/>
        <v>-67.4786</v>
      </c>
      <c r="CZ162" s="24">
        <f ca="1">IF($C$2&lt;=$C$3,CX162,CY162)</f>
        <v>-91.525700000000001</v>
      </c>
      <c r="DA162" s="24">
        <f t="shared" ca="1" si="694"/>
        <v>-55.204000000000001</v>
      </c>
      <c r="DB162" s="24">
        <f t="shared" ca="1" si="695"/>
        <v>-127.1337</v>
      </c>
      <c r="DC162" s="24">
        <f t="shared" ca="1" si="696"/>
        <v>55.917699999999996</v>
      </c>
      <c r="DE162" s="40"/>
      <c r="DG162" s="8" t="s">
        <v>8</v>
      </c>
      <c r="DH162" s="24">
        <f ca="1">DH154+DT145*DJ148/100</f>
        <v>-48.308</v>
      </c>
      <c r="DI162" s="24">
        <f ca="1">DI154+DT146*DJ148/100</f>
        <v>-31.136000000000003</v>
      </c>
      <c r="DJ162" s="24">
        <f t="shared" ref="DJ162:DM162" ca="1" si="716">DJ154</f>
        <v>-73.891999999999996</v>
      </c>
      <c r="DK162" s="24">
        <f t="shared" ca="1" si="716"/>
        <v>-37.447000000000003</v>
      </c>
      <c r="DL162" s="24">
        <f t="shared" ca="1" si="716"/>
        <v>-4.4400000000000004</v>
      </c>
      <c r="DM162" s="24">
        <f t="shared" ca="1" si="716"/>
        <v>-6.532</v>
      </c>
      <c r="DN162" s="24">
        <f t="shared" ca="1" si="697"/>
        <v>-78.331999999999994</v>
      </c>
      <c r="DO162" s="24">
        <f t="shared" ca="1" si="698"/>
        <v>-43.978999999999999</v>
      </c>
      <c r="DP162" s="24">
        <f t="shared" ca="1" si="699"/>
        <v>-91.525700000000001</v>
      </c>
      <c r="DQ162" s="24">
        <f t="shared" ca="1" si="660"/>
        <v>-67.4786</v>
      </c>
      <c r="DR162" s="24">
        <f ca="1">IF($C$2&lt;=$C$3,DP162,DQ162)</f>
        <v>-91.525700000000001</v>
      </c>
      <c r="DS162" s="24">
        <f t="shared" ca="1" si="700"/>
        <v>-48.308</v>
      </c>
      <c r="DT162" s="24">
        <f t="shared" ca="1" si="701"/>
        <v>-122.6617</v>
      </c>
      <c r="DU162" s="24">
        <f t="shared" ca="1" si="702"/>
        <v>60.389699999999998</v>
      </c>
    </row>
    <row r="163" spans="1:126" s="21" customFormat="1">
      <c r="C163" s="8" t="s">
        <v>58</v>
      </c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>
        <f ca="1">MIN(P144-F148/100,MAX(F147/100,O155))</f>
        <v>2.2429700388483846</v>
      </c>
      <c r="P163" s="24">
        <f ca="1">MIN(P144-F148/100,MAX(F147/100,P155))</f>
        <v>0.35</v>
      </c>
      <c r="Q163" s="24">
        <f ca="1">MIN(P144-F148/100,MAX(F147/100,Q155))</f>
        <v>3.9499999999999997</v>
      </c>
      <c r="S163" s="40"/>
      <c r="U163" s="8" t="s">
        <v>58</v>
      </c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>
        <f ca="1">MIN(AH144-X148/100,MAX(X147/100,AG155))</f>
        <v>1.6959773575815968</v>
      </c>
      <c r="AH163" s="24">
        <f ca="1">MIN(AH144-X148/100,MAX(X147/100,AH155))</f>
        <v>0.35</v>
      </c>
      <c r="AI163" s="24">
        <f ca="1">MIN(AH144-X148/100,MAX(X147/100,AI155))</f>
        <v>3.4499999999999997</v>
      </c>
      <c r="AK163" s="40"/>
      <c r="AM163" s="8" t="s">
        <v>58</v>
      </c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>
        <f ca="1">MIN(AZ144-AP148/100,MAX(AP147/100,AY155))</f>
        <v>1.5584103954081634</v>
      </c>
      <c r="AZ163" s="24">
        <f ca="1">MIN(AZ144-AP148/100,MAX(AP147/100,AZ155))</f>
        <v>0.35</v>
      </c>
      <c r="BA163" s="24">
        <f ca="1">MIN(AZ144-AP148/100,MAX(AP147/100,BA155))</f>
        <v>3.0500000000000003</v>
      </c>
      <c r="BC163" s="40"/>
      <c r="BE163" s="8" t="s">
        <v>58</v>
      </c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>
        <f ca="1">MIN(BR144-BH148/100,MAX(BH147/100,BQ155))</f>
        <v>1.6416727088167054</v>
      </c>
      <c r="BR163" s="24">
        <f ca="1">MIN(BR144-BH148/100,MAX(BH147/100,BR155))</f>
        <v>0.15</v>
      </c>
      <c r="BS163" s="24">
        <f ca="1">MIN(BR144-BH148/100,MAX(BH147/100,BS155))</f>
        <v>2.85</v>
      </c>
      <c r="BU163" s="40"/>
      <c r="BW163" s="8" t="s">
        <v>58</v>
      </c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>
        <f ca="1">MIN(CJ144-BZ148/100,MAX(BZ147/100,CI155))</f>
        <v>2.0713153242735611</v>
      </c>
      <c r="CJ163" s="24">
        <f ca="1">MIN(CJ144-BZ148/100,MAX(BZ147/100,CJ155))</f>
        <v>0.35</v>
      </c>
      <c r="CK163" s="24">
        <f ca="1">MIN(CJ144-BZ148/100,MAX(BZ147/100,CK155))</f>
        <v>3.85</v>
      </c>
      <c r="CM163" s="40"/>
      <c r="CO163" s="8" t="s">
        <v>58</v>
      </c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>
        <f ca="1">MIN(DB144-CR148/100,MAX(CR147/100,DA155))</f>
        <v>1.8489736401134313</v>
      </c>
      <c r="DB163" s="24">
        <f ca="1">MIN(DB144-CR148/100,MAX(CR147/100,DB155))</f>
        <v>0.35</v>
      </c>
      <c r="DC163" s="24">
        <f ca="1">MIN(DB144-CR148/100,MAX(CR147/100,DC155))</f>
        <v>3.45</v>
      </c>
      <c r="DE163" s="40"/>
      <c r="DG163" s="8" t="s">
        <v>58</v>
      </c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>
        <f ca="1">MIN(DT144-DJ148/100,MAX(DJ147/100,DS155))</f>
        <v>1.8489736401134313</v>
      </c>
      <c r="DT163" s="24">
        <f ca="1">MIN(DT144-DJ148/100,MAX(DJ147/100,DT155))</f>
        <v>0.35</v>
      </c>
      <c r="DU163" s="24">
        <f ca="1">MIN(DT144-DJ148/100,MAX(DJ147/100,DU155))</f>
        <v>3.25</v>
      </c>
    </row>
    <row r="164" spans="1:126" s="21" customFormat="1">
      <c r="C164" s="8" t="s">
        <v>59</v>
      </c>
      <c r="O164" s="24">
        <f ca="1">O151+(P145*P144/2-(O151-O152)/P144)*O163-P145*O163^2/2</f>
        <v>14.770193561799118</v>
      </c>
      <c r="P164" s="24">
        <f ca="1">P151+(P146*P144/2-(P151-P152)/P144)*P163-P146*P163^2/2</f>
        <v>182.04405290697676</v>
      </c>
      <c r="Q164" s="24">
        <f ca="1">Q151+(P146*P144/2-(Q151-Q152)/P144)*Q163-P146*Q163^2/2</f>
        <v>164.62372267441856</v>
      </c>
      <c r="S164" s="40"/>
      <c r="U164" s="8" t="s">
        <v>59</v>
      </c>
      <c r="AG164" s="24">
        <f ca="1">AG151+(AH145*AH144/2-(AG151-AG152)/AH144)*AG163-AH145*AG163^2/2</f>
        <v>10.086204585533444</v>
      </c>
      <c r="AH164" s="24">
        <f ca="1">AH151+(AH146*AH144/2-(AH151-AH152)/AH144)*AH163-AH146*AH163^2/2</f>
        <v>173.62850789473686</v>
      </c>
      <c r="AI164" s="24">
        <f ca="1">AI151+(AH146*AH144/2-(AI151-AI152)/AH144)*AI163-AH146*AI163^2/2</f>
        <v>169.77661842105272</v>
      </c>
      <c r="AK164" s="40"/>
      <c r="AM164" s="8" t="s">
        <v>59</v>
      </c>
      <c r="AY164" s="24">
        <f ca="1">AY151+(AZ145*AZ144/2-(AY151-AY152)/AZ144)*AY163-AZ145*AY163^2/2</f>
        <v>18.143402026118068</v>
      </c>
      <c r="AZ164" s="24">
        <f ca="1">AZ151+(AZ146*AZ144/2-(AZ151-AZ152)/AZ144)*AZ163-AZ146*AZ163^2/2</f>
        <v>148.57636093750003</v>
      </c>
      <c r="BA164" s="24">
        <f ca="1">BA151+(AZ146*AZ144/2-(BA151-BA152)/AZ144)*BA163-AZ146*BA163^2/2</f>
        <v>68.258160937499994</v>
      </c>
      <c r="BC164" s="40"/>
      <c r="BE164" s="8" t="s">
        <v>59</v>
      </c>
      <c r="BQ164" s="24">
        <f ca="1">BQ151+(BR145*BR144/2-(BQ151-BQ152)/BR144)*BQ163-BR145*BQ163^2/2</f>
        <v>12.814339236740501</v>
      </c>
      <c r="BR164" s="24">
        <f ca="1">BR151+(BR146*BR144/2-(BR151-BR152)/BR144)*BR163-BR146*BR163^2/2</f>
        <v>67.825610937500002</v>
      </c>
      <c r="BS164" s="24">
        <f ca="1">BS151+(BR146*BR144/2-(BS151-BS152)/BR144)*BS163-BR146*BS163^2/2</f>
        <v>148.25674218749998</v>
      </c>
      <c r="BU164" s="40"/>
      <c r="BW164" s="8" t="s">
        <v>59</v>
      </c>
      <c r="CI164" s="24">
        <f ca="1">CI151+(CJ145*CJ144/2-(CI151-CI152)/CJ144)*CI163-CJ145*CI163^2/2</f>
        <v>27.009585255115198</v>
      </c>
      <c r="CJ164" s="24">
        <f ca="1">CJ151+(CJ146*CJ144/2-(CJ151-CJ152)/CJ144)*CJ163-CJ146*CJ163^2/2</f>
        <v>158.56</v>
      </c>
      <c r="CK164" s="24">
        <f ca="1">CK151+(CJ146*CJ144/2-(CK151-CK152)/CJ144)*CK163-CJ146*CK163^2/2</f>
        <v>156.25093333333336</v>
      </c>
      <c r="CM164" s="40"/>
      <c r="CO164" s="8" t="s">
        <v>59</v>
      </c>
      <c r="DA164" s="24">
        <f ca="1">DA151+(DB145*DB144/2-(DA151-DA152)/DB144)*DA163-DB145*DA163^2/2</f>
        <v>25.587448716423538</v>
      </c>
      <c r="DB164" s="24">
        <f ca="1">DB151+(DB146*DB144/2-(DB151-DB152)/DB144)*DB163-DB146*DB163^2/2</f>
        <v>146.8605277777778</v>
      </c>
      <c r="DC164" s="24">
        <f ca="1">DC151+(DB146*DB144/2-(DC151-DC152)/DB144)*DC163-DB146*DC163^2/2</f>
        <v>116.26776666666672</v>
      </c>
      <c r="DE164" s="40"/>
      <c r="DG164" s="8" t="s">
        <v>59</v>
      </c>
      <c r="DS164" s="24">
        <f ca="1">DS151+(DT145*DT144/2-(DS151-DS152)/DT144)*DS163-DT145*DS163^2/2</f>
        <v>25.587448716423538</v>
      </c>
      <c r="DT164" s="24">
        <f ca="1">DT151+(DT146*DT144/2-(DT151-DT152)/DT144)*DT163-DT146*DT163^2/2</f>
        <v>146.8605277777778</v>
      </c>
      <c r="DU164" s="24">
        <f ca="1">DU151+(DT146*DT144/2-(DU151-DU152)/DT144)*DU163-DT146*DU163^2/2</f>
        <v>104.63685555555561</v>
      </c>
    </row>
    <row r="165" spans="1:126" s="21" customFormat="1">
      <c r="A165" s="22" t="s">
        <v>38</v>
      </c>
      <c r="S165" s="35" t="s">
        <v>38</v>
      </c>
      <c r="AK165" s="35" t="s">
        <v>38</v>
      </c>
      <c r="BC165" s="35" t="s">
        <v>38</v>
      </c>
      <c r="BU165" s="35" t="s">
        <v>38</v>
      </c>
      <c r="CM165" s="35" t="s">
        <v>38</v>
      </c>
      <c r="DE165" s="35" t="s">
        <v>38</v>
      </c>
    </row>
    <row r="166" spans="1:126" s="21" customFormat="1">
      <c r="A166" s="8" t="s">
        <v>44</v>
      </c>
      <c r="D166" s="23" t="s">
        <v>32</v>
      </c>
      <c r="E166" s="23" t="s">
        <v>51</v>
      </c>
      <c r="F166" s="23" t="s">
        <v>52</v>
      </c>
      <c r="G166" s="23" t="s">
        <v>60</v>
      </c>
      <c r="H166" s="23" t="s">
        <v>61</v>
      </c>
      <c r="I166" s="23" t="s">
        <v>62</v>
      </c>
      <c r="J166" s="23" t="s">
        <v>63</v>
      </c>
      <c r="K166" s="23"/>
      <c r="M166" s="23"/>
      <c r="N166" s="23"/>
      <c r="O166" s="23"/>
      <c r="P166" s="23"/>
      <c r="Q166" s="23"/>
      <c r="R166" s="23"/>
      <c r="S166" s="39" t="s">
        <v>44</v>
      </c>
      <c r="V166" s="23" t="s">
        <v>32</v>
      </c>
      <c r="W166" s="23" t="s">
        <v>51</v>
      </c>
      <c r="X166" s="23" t="s">
        <v>52</v>
      </c>
      <c r="Y166" s="23" t="s">
        <v>60</v>
      </c>
      <c r="Z166" s="23" t="s">
        <v>61</v>
      </c>
      <c r="AA166" s="23" t="s">
        <v>62</v>
      </c>
      <c r="AB166" s="23" t="s">
        <v>63</v>
      </c>
      <c r="AC166" s="23"/>
      <c r="AE166" s="23"/>
      <c r="AF166" s="23"/>
      <c r="AG166" s="23"/>
      <c r="AH166" s="23"/>
      <c r="AI166" s="23"/>
      <c r="AJ166" s="23"/>
      <c r="AK166" s="39" t="s">
        <v>44</v>
      </c>
      <c r="AN166" s="23" t="s">
        <v>32</v>
      </c>
      <c r="AO166" s="23" t="s">
        <v>51</v>
      </c>
      <c r="AP166" s="23" t="s">
        <v>52</v>
      </c>
      <c r="AQ166" s="23" t="s">
        <v>60</v>
      </c>
      <c r="AR166" s="23" t="s">
        <v>61</v>
      </c>
      <c r="AS166" s="23" t="s">
        <v>62</v>
      </c>
      <c r="AT166" s="23" t="s">
        <v>63</v>
      </c>
      <c r="AU166" s="23"/>
      <c r="AW166" s="23"/>
      <c r="AX166" s="23"/>
      <c r="AY166" s="23"/>
      <c r="AZ166" s="23"/>
      <c r="BA166" s="23"/>
      <c r="BB166" s="23"/>
      <c r="BC166" s="39" t="s">
        <v>44</v>
      </c>
      <c r="BF166" s="23" t="s">
        <v>32</v>
      </c>
      <c r="BG166" s="23" t="s">
        <v>51</v>
      </c>
      <c r="BH166" s="23" t="s">
        <v>52</v>
      </c>
      <c r="BI166" s="23" t="s">
        <v>60</v>
      </c>
      <c r="BJ166" s="23" t="s">
        <v>61</v>
      </c>
      <c r="BK166" s="23" t="s">
        <v>62</v>
      </c>
      <c r="BL166" s="23" t="s">
        <v>63</v>
      </c>
      <c r="BM166" s="23"/>
      <c r="BO166" s="23"/>
      <c r="BP166" s="23"/>
      <c r="BQ166" s="23"/>
      <c r="BR166" s="23"/>
      <c r="BS166" s="23"/>
      <c r="BT166" s="23"/>
      <c r="BU166" s="39" t="s">
        <v>44</v>
      </c>
      <c r="BX166" s="23" t="s">
        <v>32</v>
      </c>
      <c r="BY166" s="23" t="s">
        <v>51</v>
      </c>
      <c r="BZ166" s="23" t="s">
        <v>52</v>
      </c>
      <c r="CA166" s="23" t="s">
        <v>60</v>
      </c>
      <c r="CB166" s="23" t="s">
        <v>61</v>
      </c>
      <c r="CC166" s="23" t="s">
        <v>62</v>
      </c>
      <c r="CD166" s="23" t="s">
        <v>63</v>
      </c>
      <c r="CE166" s="23"/>
      <c r="CG166" s="23"/>
      <c r="CH166" s="23"/>
      <c r="CI166" s="23"/>
      <c r="CJ166" s="23"/>
      <c r="CK166" s="23"/>
      <c r="CL166" s="23"/>
      <c r="CM166" s="39" t="s">
        <v>44</v>
      </c>
      <c r="CP166" s="23" t="s">
        <v>32</v>
      </c>
      <c r="CQ166" s="23" t="s">
        <v>51</v>
      </c>
      <c r="CR166" s="23" t="s">
        <v>52</v>
      </c>
      <c r="CS166" s="23" t="s">
        <v>60</v>
      </c>
      <c r="CT166" s="23" t="s">
        <v>61</v>
      </c>
      <c r="CU166" s="23" t="s">
        <v>62</v>
      </c>
      <c r="CV166" s="23" t="s">
        <v>63</v>
      </c>
      <c r="CW166" s="23"/>
      <c r="CY166" s="23"/>
      <c r="CZ166" s="23"/>
      <c r="DA166" s="23"/>
      <c r="DB166" s="23"/>
      <c r="DC166" s="23"/>
      <c r="DD166" s="23"/>
      <c r="DE166" s="39" t="s">
        <v>44</v>
      </c>
      <c r="DH166" s="23" t="s">
        <v>32</v>
      </c>
      <c r="DI166" s="23" t="s">
        <v>51</v>
      </c>
      <c r="DJ166" s="23" t="s">
        <v>52</v>
      </c>
      <c r="DK166" s="23" t="s">
        <v>60</v>
      </c>
      <c r="DL166" s="23" t="s">
        <v>61</v>
      </c>
      <c r="DM166" s="23" t="s">
        <v>62</v>
      </c>
      <c r="DN166" s="23" t="s">
        <v>63</v>
      </c>
      <c r="DO166" s="23"/>
      <c r="DQ166" s="23"/>
      <c r="DR166" s="23"/>
      <c r="DS166" s="23"/>
      <c r="DT166" s="23"/>
      <c r="DU166" s="23"/>
      <c r="DV166" s="23"/>
    </row>
    <row r="167" spans="1:126">
      <c r="A167" s="8" t="str">
        <f ca="1">B144</f>
        <v>21-22</v>
      </c>
      <c r="C167" s="8" t="s">
        <v>11</v>
      </c>
      <c r="D167" s="29">
        <f ca="1">O159</f>
        <v>-16.548199999999998</v>
      </c>
      <c r="E167" s="29">
        <f t="shared" ref="E167:E168" ca="1" si="717">P159</f>
        <v>182.04398779069768</v>
      </c>
      <c r="F167" s="29">
        <f t="shared" ref="F167:F168" ca="1" si="718">Q159</f>
        <v>-204.79293779069766</v>
      </c>
      <c r="G167" s="29">
        <f ca="1">MIN(D167:F167)</f>
        <v>-204.79293779069766</v>
      </c>
      <c r="H167" s="29">
        <f ca="1">MAX(D167:F167)</f>
        <v>182.04398779069768</v>
      </c>
      <c r="I167" s="33">
        <f ca="1">-G167/0.9/(F145-F146)/$N$3*1000</f>
        <v>10.384121625189696</v>
      </c>
      <c r="J167" s="33">
        <f ca="1">H167/0.9/(F145-F146)/$N$3*1000</f>
        <v>9.2306254832143875</v>
      </c>
      <c r="K167" s="17" t="s">
        <v>64</v>
      </c>
      <c r="L167" s="21"/>
      <c r="M167" s="29"/>
      <c r="N167" s="29"/>
      <c r="O167" s="29"/>
      <c r="P167" s="29"/>
      <c r="Q167" s="29"/>
      <c r="R167" s="29"/>
      <c r="S167" s="39" t="str">
        <f ca="1">T144</f>
        <v>22-23</v>
      </c>
      <c r="U167" s="8" t="s">
        <v>11</v>
      </c>
      <c r="V167" s="29">
        <f ca="1">AG159</f>
        <v>-5.7475500000000004</v>
      </c>
      <c r="W167" s="29">
        <f t="shared" ref="W167:W168" ca="1" si="719">AH159</f>
        <v>173.62856315789475</v>
      </c>
      <c r="X167" s="29">
        <f t="shared" ref="X167:X168" ca="1" si="720">AI159</f>
        <v>-183.10391315789474</v>
      </c>
      <c r="Y167" s="29">
        <f ca="1">MIN(V167:X167)</f>
        <v>-183.10391315789474</v>
      </c>
      <c r="Z167" s="29">
        <f ca="1">MAX(V167:X167)</f>
        <v>173.62856315789475</v>
      </c>
      <c r="AA167" s="33">
        <f ca="1">-Y167/0.9/(X145-X146)/$N$3*1000</f>
        <v>9.2843694943376942</v>
      </c>
      <c r="AB167" s="33">
        <f ca="1">Z167/0.9/(X145-X146)/$N$3*1000</f>
        <v>8.8039174440731447</v>
      </c>
      <c r="AC167" s="17" t="s">
        <v>64</v>
      </c>
      <c r="AD167" s="21"/>
      <c r="AE167" s="29"/>
      <c r="AF167" s="29"/>
      <c r="AG167" s="29"/>
      <c r="AH167" s="29"/>
      <c r="AI167" s="29"/>
      <c r="AJ167" s="29"/>
      <c r="AK167" s="39" t="str">
        <f ca="1">AL144</f>
        <v>23-24</v>
      </c>
      <c r="AM167" s="8" t="s">
        <v>11</v>
      </c>
      <c r="AN167" s="29">
        <f ca="1">AY159</f>
        <v>-10.477499999999996</v>
      </c>
      <c r="AO167" s="29">
        <f t="shared" ref="AO167:AO168" ca="1" si="721">AZ159</f>
        <v>148.5762515625</v>
      </c>
      <c r="AP167" s="29">
        <f t="shared" ref="AP167:AP168" ca="1" si="722">BA159</f>
        <v>-162.42345156249999</v>
      </c>
      <c r="AQ167" s="29">
        <f ca="1">MIN(AN167:AP167)</f>
        <v>-162.42345156249999</v>
      </c>
      <c r="AR167" s="29">
        <f ca="1">MAX(AN167:AP167)</f>
        <v>148.5762515625</v>
      </c>
      <c r="AS167" s="33">
        <f ca="1">-AQ167/0.9/(AP145-AP146)/$N$3*1000</f>
        <v>8.2357570236717361</v>
      </c>
      <c r="AT167" s="33">
        <f ca="1">AR167/0.9/(AP145-AP146)/$N$3*1000</f>
        <v>7.5336282758763229</v>
      </c>
      <c r="AU167" s="17" t="s">
        <v>64</v>
      </c>
      <c r="AV167" s="21"/>
      <c r="AW167" s="29"/>
      <c r="AX167" s="29"/>
      <c r="AY167" s="29"/>
      <c r="AZ167" s="29"/>
      <c r="BA167" s="29"/>
      <c r="BB167" s="29"/>
      <c r="BC167" s="39" t="str">
        <f ca="1">BD144</f>
        <v>24-25</v>
      </c>
      <c r="BE167" s="8" t="s">
        <v>11</v>
      </c>
      <c r="BF167" s="29">
        <f ca="1">BQ159</f>
        <v>-25.546150000000001</v>
      </c>
      <c r="BG167" s="29">
        <f t="shared" ref="BG167:BG168" ca="1" si="723">BR159</f>
        <v>67.825685937499998</v>
      </c>
      <c r="BH167" s="29">
        <f t="shared" ref="BH167:BH168" ca="1" si="724">BS159</f>
        <v>-100.42558593750002</v>
      </c>
      <c r="BI167" s="29">
        <f ca="1">MIN(BF167:BH167)</f>
        <v>-100.42558593750002</v>
      </c>
      <c r="BJ167" s="29">
        <f ca="1">MAX(BF167:BH167)</f>
        <v>67.825685937499998</v>
      </c>
      <c r="BK167" s="33">
        <f ca="1">-BI167/0.9/(BH145-BH146)/$N$3*1000</f>
        <v>5.0921262710813489</v>
      </c>
      <c r="BL167" s="33">
        <f ca="1">BJ167/0.9/(BH145-BH146)/$N$3*1000</f>
        <v>3.4391331052965164</v>
      </c>
      <c r="BM167" s="17" t="s">
        <v>64</v>
      </c>
      <c r="BN167" s="21"/>
      <c r="BO167" s="29"/>
      <c r="BP167" s="29"/>
      <c r="BQ167" s="29"/>
      <c r="BR167" s="29"/>
      <c r="BS167" s="29"/>
      <c r="BT167" s="29"/>
      <c r="BU167" s="39" t="str">
        <f ca="1">BV144</f>
        <v>25-26</v>
      </c>
      <c r="BW167" s="8" t="s">
        <v>11</v>
      </c>
      <c r="BX167" s="29">
        <f ca="1">CI159</f>
        <v>-24.071250000000003</v>
      </c>
      <c r="BY167" s="29">
        <f t="shared" ref="BY167:BY168" ca="1" si="725">CJ159</f>
        <v>158.56016666666667</v>
      </c>
      <c r="BZ167" s="29">
        <f t="shared" ref="BZ167:BZ168" ca="1" si="726">CK159</f>
        <v>-189.86106666666669</v>
      </c>
      <c r="CA167" s="29">
        <f ca="1">MIN(BX167:BZ167)</f>
        <v>-189.86106666666669</v>
      </c>
      <c r="CB167" s="29">
        <f ca="1">MAX(BX167:BZ167)</f>
        <v>158.56016666666667</v>
      </c>
      <c r="CC167" s="33">
        <f ca="1">-CA167/0.9/(BZ145-BZ146)/$N$3*1000</f>
        <v>9.6269941211052323</v>
      </c>
      <c r="CD167" s="33">
        <f ca="1">CB167/0.9/(BZ145-BZ146)/$N$3*1000</f>
        <v>8.0398673574368011</v>
      </c>
      <c r="CE167" s="17" t="s">
        <v>64</v>
      </c>
      <c r="CF167" s="21"/>
      <c r="CG167" s="29"/>
      <c r="CH167" s="29"/>
      <c r="CI167" s="29"/>
      <c r="CJ167" s="29"/>
      <c r="CK167" s="29"/>
      <c r="CL167" s="29"/>
      <c r="CM167" s="39" t="str">
        <f ca="1">CN144</f>
        <v>26-27</v>
      </c>
      <c r="CO167" s="8" t="s">
        <v>11</v>
      </c>
      <c r="CP167" s="29">
        <f ca="1">DA159</f>
        <v>-13.149699999999996</v>
      </c>
      <c r="CQ167" s="29">
        <f t="shared" ref="CQ167:CQ168" ca="1" si="727">DB159</f>
        <v>146.86039166666669</v>
      </c>
      <c r="CR167" s="29">
        <f t="shared" ref="CR167:CR168" ca="1" si="728">DC159</f>
        <v>-164.51969166666666</v>
      </c>
      <c r="CS167" s="29">
        <f ca="1">MIN(CP167:CR167)</f>
        <v>-164.51969166666666</v>
      </c>
      <c r="CT167" s="29">
        <f ca="1">MAX(CP167:CR167)</f>
        <v>146.86039166666669</v>
      </c>
      <c r="CU167" s="33">
        <f ca="1">-CS167/0.9/(CR145-CR146)/$N$3*1000</f>
        <v>8.3420478578777182</v>
      </c>
      <c r="CV167" s="33">
        <f ca="1">CT167/0.9/(CR145-CR146)/$N$3*1000</f>
        <v>7.4466247979129925</v>
      </c>
      <c r="CW167" s="17" t="s">
        <v>64</v>
      </c>
      <c r="CX167" s="21"/>
      <c r="CY167" s="29"/>
      <c r="CZ167" s="29"/>
      <c r="DA167" s="29"/>
      <c r="DB167" s="29"/>
      <c r="DC167" s="29"/>
      <c r="DD167" s="29"/>
      <c r="DE167" s="39" t="str">
        <f ca="1">DF144</f>
        <v>-</v>
      </c>
      <c r="DG167" s="8" t="s">
        <v>11</v>
      </c>
      <c r="DH167" s="29">
        <f ca="1">DS159</f>
        <v>-13.149699999999996</v>
      </c>
      <c r="DI167" s="29">
        <f t="shared" ref="DI167:DI168" ca="1" si="729">DT159</f>
        <v>146.86039166666669</v>
      </c>
      <c r="DJ167" s="29">
        <f t="shared" ref="DJ167:DJ168" ca="1" si="730">DU159</f>
        <v>-164.51969166666666</v>
      </c>
      <c r="DK167" s="29">
        <f ca="1">MIN(DH167:DJ167)</f>
        <v>-164.51969166666666</v>
      </c>
      <c r="DL167" s="29">
        <f ca="1">MAX(DH167:DJ167)</f>
        <v>146.86039166666669</v>
      </c>
      <c r="DM167" s="33">
        <f ca="1">-DK167/0.9/(DJ145-DJ146)/$N$3*1000</f>
        <v>8.3420478578777182</v>
      </c>
      <c r="DN167" s="33">
        <f ca="1">DL167/0.9/(DJ145-DJ146)/$N$3*1000</f>
        <v>7.4466247979129925</v>
      </c>
      <c r="DO167" s="17" t="s">
        <v>64</v>
      </c>
      <c r="DP167" s="21"/>
      <c r="DQ167" s="29"/>
      <c r="DR167" s="29"/>
      <c r="DS167" s="29"/>
      <c r="DT167" s="29"/>
      <c r="DU167" s="29"/>
      <c r="DV167" s="29"/>
    </row>
    <row r="168" spans="1:126">
      <c r="A168" s="22" t="s">
        <v>23</v>
      </c>
      <c r="C168" s="8" t="s">
        <v>10</v>
      </c>
      <c r="D168" s="29">
        <f ca="1">O160</f>
        <v>-10.697699999999999</v>
      </c>
      <c r="E168" s="29">
        <f t="shared" ca="1" si="717"/>
        <v>-180.64633779069769</v>
      </c>
      <c r="F168" s="29">
        <f t="shared" ca="1" si="718"/>
        <v>164.62378779069766</v>
      </c>
      <c r="G168" s="29">
        <f ca="1">MIN(D168:F168)</f>
        <v>-180.64633779069769</v>
      </c>
      <c r="H168" s="29">
        <f ca="1">MAX(D168:F168)</f>
        <v>164.62378779069766</v>
      </c>
      <c r="I168" s="33">
        <f ca="1">-G168/0.9/(F145-F146)/$N$3*1000</f>
        <v>9.1597569867417246</v>
      </c>
      <c r="J168" s="33">
        <f ca="1">H168/0.9/(F145-F146)/$N$3*1000</f>
        <v>8.3473261004983375</v>
      </c>
      <c r="K168" s="32" t="s">
        <v>65</v>
      </c>
      <c r="L168" s="21"/>
      <c r="M168" s="29"/>
      <c r="N168" s="29"/>
      <c r="O168" s="29"/>
      <c r="P168" s="29"/>
      <c r="Q168" s="29"/>
      <c r="R168" s="29"/>
      <c r="S168" s="35" t="s">
        <v>23</v>
      </c>
      <c r="U168" s="8" t="s">
        <v>10</v>
      </c>
      <c r="V168" s="29">
        <f ca="1">AG160</f>
        <v>-16.803349999999998</v>
      </c>
      <c r="W168" s="29">
        <f t="shared" ca="1" si="719"/>
        <v>-192.10571315789474</v>
      </c>
      <c r="X168" s="29">
        <f t="shared" ca="1" si="720"/>
        <v>169.77656315789471</v>
      </c>
      <c r="Y168" s="29">
        <f ca="1">MIN(V168:X168)</f>
        <v>-192.10571315789474</v>
      </c>
      <c r="Z168" s="29">
        <f ca="1">MAX(V168:X168)</f>
        <v>169.77656315789471</v>
      </c>
      <c r="AA168" s="33">
        <f ca="1">-Y168/0.9/(X145-X146)/$N$3*1000</f>
        <v>9.7408099705281721</v>
      </c>
      <c r="AB168" s="33">
        <f ca="1">Z168/0.9/(X145-X146)/$N$3*1000</f>
        <v>8.608599983755683</v>
      </c>
      <c r="AC168" s="32" t="s">
        <v>65</v>
      </c>
      <c r="AD168" s="21"/>
      <c r="AE168" s="29"/>
      <c r="AF168" s="29"/>
      <c r="AG168" s="29"/>
      <c r="AH168" s="29"/>
      <c r="AI168" s="29"/>
      <c r="AJ168" s="29"/>
      <c r="AK168" s="35" t="s">
        <v>23</v>
      </c>
      <c r="AM168" s="8" t="s">
        <v>10</v>
      </c>
      <c r="AN168" s="29">
        <f ca="1">AY160</f>
        <v>-25.4635</v>
      </c>
      <c r="AO168" s="29">
        <f t="shared" ca="1" si="721"/>
        <v>-83.257551562499998</v>
      </c>
      <c r="AP168" s="29">
        <f t="shared" ca="1" si="722"/>
        <v>50.469151562500002</v>
      </c>
      <c r="AQ168" s="29">
        <f ca="1">MIN(AN168:AP168)</f>
        <v>-83.257551562499998</v>
      </c>
      <c r="AR168" s="29">
        <f ca="1">MAX(AN168:AP168)</f>
        <v>50.469151562500002</v>
      </c>
      <c r="AS168" s="33">
        <f ca="1">-AQ168/0.9/(AP145-AP146)/$N$3*1000</f>
        <v>4.2216130642361103</v>
      </c>
      <c r="AT168" s="33">
        <f ca="1">AR168/0.9/(AP145-AP146)/$N$3*1000</f>
        <v>2.559061917851631</v>
      </c>
      <c r="AU168" s="32" t="s">
        <v>65</v>
      </c>
      <c r="AV168" s="21"/>
      <c r="AW168" s="29"/>
      <c r="AX168" s="29"/>
      <c r="AY168" s="29"/>
      <c r="AZ168" s="29"/>
      <c r="BA168" s="29"/>
      <c r="BB168" s="29"/>
      <c r="BC168" s="35" t="s">
        <v>23</v>
      </c>
      <c r="BE168" s="8" t="s">
        <v>10</v>
      </c>
      <c r="BF168" s="29">
        <f ca="1">BQ160</f>
        <v>-12.357049999999997</v>
      </c>
      <c r="BG168" s="29">
        <f t="shared" ca="1" si="723"/>
        <v>-182.57028593749999</v>
      </c>
      <c r="BH168" s="29">
        <f t="shared" ca="1" si="724"/>
        <v>166.08078593749997</v>
      </c>
      <c r="BI168" s="29">
        <f ca="1">MIN(BF168:BH168)</f>
        <v>-182.57028593749999</v>
      </c>
      <c r="BJ168" s="29">
        <f ca="1">MAX(BF168:BH168)</f>
        <v>166.08078593749997</v>
      </c>
      <c r="BK168" s="33">
        <f ca="1">-BI168/0.9/(BH145-BH146)/$N$3*1000</f>
        <v>9.2573116767250863</v>
      </c>
      <c r="BL168" s="33">
        <f ca="1">BJ168/0.9/(BH145-BH146)/$N$3*1000</f>
        <v>8.4212038724922795</v>
      </c>
      <c r="BM168" s="32" t="s">
        <v>65</v>
      </c>
      <c r="BN168" s="21"/>
      <c r="BO168" s="29"/>
      <c r="BP168" s="29"/>
      <c r="BQ168" s="29"/>
      <c r="BR168" s="29"/>
      <c r="BS168" s="29"/>
      <c r="BT168" s="29"/>
      <c r="BU168" s="35" t="s">
        <v>23</v>
      </c>
      <c r="BW168" s="8" t="s">
        <v>10</v>
      </c>
      <c r="BX168" s="29">
        <f ca="1">CI160</f>
        <v>-27.53295</v>
      </c>
      <c r="BY168" s="29">
        <f t="shared" ca="1" si="725"/>
        <v>-191.96566666666666</v>
      </c>
      <c r="BZ168" s="29">
        <f t="shared" ca="1" si="726"/>
        <v>156.25076666666666</v>
      </c>
      <c r="CA168" s="29">
        <f ca="1">MIN(BX168:BZ168)</f>
        <v>-191.96566666666666</v>
      </c>
      <c r="CB168" s="29">
        <f ca="1">MAX(BX168:BZ168)</f>
        <v>156.25076666666666</v>
      </c>
      <c r="CC168" s="33">
        <f ca="1">-CA168/0.9/(BZ145-BZ146)/$N$3*1000</f>
        <v>9.733708847736624</v>
      </c>
      <c r="CD168" s="33">
        <f ca="1">CB168/0.9/(BZ145-BZ146)/$N$3*1000</f>
        <v>7.9227681510875954</v>
      </c>
      <c r="CE168" s="32" t="s">
        <v>65</v>
      </c>
      <c r="CF168" s="21"/>
      <c r="CG168" s="29"/>
      <c r="CH168" s="29"/>
      <c r="CI168" s="29"/>
      <c r="CJ168" s="29"/>
      <c r="CK168" s="29"/>
      <c r="CL168" s="29"/>
      <c r="CM168" s="35" t="s">
        <v>23</v>
      </c>
      <c r="CO168" s="8" t="s">
        <v>10</v>
      </c>
      <c r="CP168" s="29">
        <f ca="1">DA160</f>
        <v>-18.603499999999997</v>
      </c>
      <c r="CQ168" s="29">
        <f t="shared" ca="1" si="727"/>
        <v>-121.50909166666668</v>
      </c>
      <c r="CR168" s="29">
        <f t="shared" ca="1" si="728"/>
        <v>97.962591666666668</v>
      </c>
      <c r="CS168" s="29">
        <f ca="1">MIN(CP168:CR168)</f>
        <v>-121.50909166666668</v>
      </c>
      <c r="CT168" s="29">
        <f ca="1">MAX(CP168:CR168)</f>
        <v>97.962591666666668</v>
      </c>
      <c r="CU168" s="33">
        <f ca="1">-CS168/0.9/(CR145-CR146)/$N$3*1000</f>
        <v>6.1611752829218105</v>
      </c>
      <c r="CV168" s="33">
        <f ca="1">CT168/0.9/(CR145-CR146)/$N$3*1000</f>
        <v>4.9672389954438563</v>
      </c>
      <c r="CW168" s="32" t="s">
        <v>65</v>
      </c>
      <c r="CX168" s="21"/>
      <c r="CY168" s="29"/>
      <c r="CZ168" s="29"/>
      <c r="DA168" s="29"/>
      <c r="DB168" s="29"/>
      <c r="DC168" s="29"/>
      <c r="DD168" s="29"/>
      <c r="DE168" s="35" t="s">
        <v>23</v>
      </c>
      <c r="DG168" s="8" t="s">
        <v>10</v>
      </c>
      <c r="DH168" s="29">
        <f ca="1">DS160</f>
        <v>-8.2522999999999982</v>
      </c>
      <c r="DI168" s="29">
        <f t="shared" ca="1" si="729"/>
        <v>-114.83469166666667</v>
      </c>
      <c r="DJ168" s="29">
        <f t="shared" ca="1" si="730"/>
        <v>104.63699166666667</v>
      </c>
      <c r="DK168" s="29">
        <f ca="1">MIN(DH168:DJ168)</f>
        <v>-114.83469166666667</v>
      </c>
      <c r="DL168" s="29">
        <f ca="1">MAX(DH168:DJ168)</f>
        <v>104.63699166666667</v>
      </c>
      <c r="DM168" s="33">
        <f ca="1">-DK168/0.9/(DJ145-DJ146)/$N$3*1000</f>
        <v>5.8227467114932399</v>
      </c>
      <c r="DN168" s="33">
        <f ca="1">DL168/0.9/(DJ145-DJ146)/$N$3*1000</f>
        <v>5.3056675668724278</v>
      </c>
      <c r="DO168" s="32" t="s">
        <v>65</v>
      </c>
      <c r="DP168" s="21"/>
      <c r="DQ168" s="29"/>
      <c r="DR168" s="29"/>
      <c r="DS168" s="29"/>
      <c r="DT168" s="29"/>
      <c r="DU168" s="29"/>
      <c r="DV168" s="29"/>
    </row>
    <row r="169" spans="1:126">
      <c r="A169" s="8">
        <f>B145</f>
        <v>1</v>
      </c>
      <c r="C169" s="8" t="s">
        <v>66</v>
      </c>
      <c r="D169" s="29">
        <f ca="1">O164</f>
        <v>14.770193561799118</v>
      </c>
      <c r="E169" s="29">
        <f t="shared" ref="E169" ca="1" si="731">P164</f>
        <v>182.04405290697676</v>
      </c>
      <c r="F169" s="29">
        <f t="shared" ref="F169" ca="1" si="732">Q164</f>
        <v>164.62372267441856</v>
      </c>
      <c r="G169" s="30"/>
      <c r="H169" s="29">
        <f ca="1">MAX(D169:F169)</f>
        <v>182.04405290697676</v>
      </c>
      <c r="I169" s="31"/>
      <c r="J169" s="33">
        <f ca="1">H169/0.9/(F145-F146)/$N$3*1000</f>
        <v>9.2306287849657522</v>
      </c>
      <c r="K169" s="29"/>
      <c r="L169" s="21"/>
      <c r="M169" s="29"/>
      <c r="N169" s="29"/>
      <c r="O169" s="29"/>
      <c r="P169" s="29"/>
      <c r="Q169" s="29"/>
      <c r="R169" s="29"/>
      <c r="S169" s="39">
        <f>T145</f>
        <v>1</v>
      </c>
      <c r="U169" s="8" t="s">
        <v>66</v>
      </c>
      <c r="V169" s="29">
        <f ca="1">AG164</f>
        <v>10.086204585533444</v>
      </c>
      <c r="W169" s="29">
        <f t="shared" ref="W169" ca="1" si="733">AH164</f>
        <v>173.62850789473686</v>
      </c>
      <c r="X169" s="29">
        <f t="shared" ref="X169" ca="1" si="734">AI164</f>
        <v>169.77661842105272</v>
      </c>
      <c r="Y169" s="30"/>
      <c r="Z169" s="29">
        <f ca="1">MAX(V169:X169)</f>
        <v>173.62850789473686</v>
      </c>
      <c r="AA169" s="31"/>
      <c r="AB169" s="33">
        <f ca="1">Z169/0.9/(X145-X146)/$N$3*1000</f>
        <v>8.8039146419288947</v>
      </c>
      <c r="AC169" s="29"/>
      <c r="AD169" s="21"/>
      <c r="AE169" s="29"/>
      <c r="AF169" s="29"/>
      <c r="AG169" s="29"/>
      <c r="AH169" s="29"/>
      <c r="AI169" s="29"/>
      <c r="AJ169" s="29"/>
      <c r="AK169" s="39">
        <f>AL145</f>
        <v>1</v>
      </c>
      <c r="AM169" s="8" t="s">
        <v>66</v>
      </c>
      <c r="AN169" s="29">
        <f ca="1">AY164</f>
        <v>18.143402026118068</v>
      </c>
      <c r="AO169" s="29">
        <f t="shared" ref="AO169" ca="1" si="735">AZ164</f>
        <v>148.57636093750003</v>
      </c>
      <c r="AP169" s="29">
        <f t="shared" ref="AP169" ca="1" si="736">BA164</f>
        <v>68.258160937499994</v>
      </c>
      <c r="AQ169" s="30"/>
      <c r="AR169" s="29">
        <f ca="1">MAX(AN169:AP169)</f>
        <v>148.57636093750003</v>
      </c>
      <c r="AS169" s="31"/>
      <c r="AT169" s="33">
        <f ca="1">AR169/0.9/(AP145-AP146)/$N$3*1000</f>
        <v>7.5336338217868173</v>
      </c>
      <c r="AU169" s="29"/>
      <c r="AV169" s="21"/>
      <c r="AW169" s="29"/>
      <c r="AX169" s="29"/>
      <c r="AY169" s="29"/>
      <c r="AZ169" s="29"/>
      <c r="BA169" s="29"/>
      <c r="BB169" s="29"/>
      <c r="BC169" s="39">
        <f>BD145</f>
        <v>1</v>
      </c>
      <c r="BE169" s="8" t="s">
        <v>66</v>
      </c>
      <c r="BF169" s="29">
        <f ca="1">BQ164</f>
        <v>12.814339236740501</v>
      </c>
      <c r="BG169" s="29">
        <f t="shared" ref="BG169" ca="1" si="737">BR164</f>
        <v>67.825610937500002</v>
      </c>
      <c r="BH169" s="29">
        <f t="shared" ref="BH169" ca="1" si="738">BS164</f>
        <v>148.25674218749998</v>
      </c>
      <c r="BI169" s="30"/>
      <c r="BJ169" s="29">
        <f ca="1">MAX(BF169:BH169)</f>
        <v>148.25674218749998</v>
      </c>
      <c r="BK169" s="31"/>
      <c r="BL169" s="33">
        <f ca="1">BJ169/0.9/(BH145-BH146)/$N$3*1000</f>
        <v>7.5174274036871678</v>
      </c>
      <c r="BM169" s="29"/>
      <c r="BN169" s="21"/>
      <c r="BO169" s="29"/>
      <c r="BP169" s="29"/>
      <c r="BQ169" s="29"/>
      <c r="BR169" s="29"/>
      <c r="BS169" s="29"/>
      <c r="BT169" s="29"/>
      <c r="BU169" s="39">
        <f>BV145</f>
        <v>1</v>
      </c>
      <c r="BW169" s="8" t="s">
        <v>66</v>
      </c>
      <c r="BX169" s="29">
        <f ca="1">CI164</f>
        <v>27.009585255115198</v>
      </c>
      <c r="BY169" s="29">
        <f t="shared" ref="BY169" ca="1" si="739">CJ164</f>
        <v>158.56</v>
      </c>
      <c r="BZ169" s="29">
        <f t="shared" ref="BZ169" ca="1" si="740">CK164</f>
        <v>156.25093333333336</v>
      </c>
      <c r="CA169" s="30"/>
      <c r="CB169" s="29">
        <f ca="1">MAX(BX169:BZ169)</f>
        <v>158.56</v>
      </c>
      <c r="CC169" s="31"/>
      <c r="CD169" s="33">
        <f ca="1">CB169/0.9/(BZ145-BZ146)/$N$3*1000</f>
        <v>8.0398589065255717</v>
      </c>
      <c r="CE169" s="29"/>
      <c r="CF169" s="21"/>
      <c r="CG169" s="29"/>
      <c r="CH169" s="29"/>
      <c r="CI169" s="29"/>
      <c r="CJ169" s="29"/>
      <c r="CK169" s="29"/>
      <c r="CL169" s="29"/>
      <c r="CM169" s="39">
        <f>CN145</f>
        <v>1</v>
      </c>
      <c r="CO169" s="8" t="s">
        <v>66</v>
      </c>
      <c r="CP169" s="29">
        <f ca="1">DA164</f>
        <v>25.587448716423538</v>
      </c>
      <c r="CQ169" s="29">
        <f t="shared" ref="CQ169" ca="1" si="741">DB164</f>
        <v>146.8605277777778</v>
      </c>
      <c r="CR169" s="29">
        <f t="shared" ref="CR169" ca="1" si="742">DC164</f>
        <v>116.26776666666672</v>
      </c>
      <c r="CS169" s="30"/>
      <c r="CT169" s="29">
        <f ca="1">MAX(CP169:CR169)</f>
        <v>146.8605277777778</v>
      </c>
      <c r="CU169" s="31"/>
      <c r="CV169" s="33">
        <f ca="1">CT169/0.9/(CR145-CR146)/$N$3*1000</f>
        <v>7.4466316994904966</v>
      </c>
      <c r="CW169" s="29"/>
      <c r="CX169" s="21"/>
      <c r="CY169" s="29"/>
      <c r="CZ169" s="29"/>
      <c r="DA169" s="29"/>
      <c r="DB169" s="29"/>
      <c r="DC169" s="29"/>
      <c r="DD169" s="29"/>
      <c r="DE169" s="39">
        <f>DF145</f>
        <v>1</v>
      </c>
      <c r="DG169" s="8" t="s">
        <v>66</v>
      </c>
      <c r="DH169" s="29">
        <f ca="1">DS164</f>
        <v>25.587448716423538</v>
      </c>
      <c r="DI169" s="29">
        <f t="shared" ref="DI169" ca="1" si="743">DT164</f>
        <v>146.8605277777778</v>
      </c>
      <c r="DJ169" s="29">
        <f t="shared" ref="DJ169" ca="1" si="744">DU164</f>
        <v>104.63685555555561</v>
      </c>
      <c r="DK169" s="30"/>
      <c r="DL169" s="29">
        <f ca="1">MAX(DH169:DJ169)</f>
        <v>146.8605277777778</v>
      </c>
      <c r="DM169" s="31"/>
      <c r="DN169" s="33">
        <f ca="1">DL169/0.9/(DJ145-DJ146)/$N$3*1000</f>
        <v>7.4466316994904966</v>
      </c>
      <c r="DO169" s="29"/>
      <c r="DP169" s="21"/>
      <c r="DQ169" s="29"/>
      <c r="DR169" s="29"/>
      <c r="DS169" s="29"/>
      <c r="DT169" s="29"/>
      <c r="DU169" s="29"/>
      <c r="DV169" s="29"/>
    </row>
    <row r="170" spans="1:126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41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4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41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41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41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41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</row>
    <row r="171" spans="1:126">
      <c r="S171" s="37"/>
      <c r="AK171" s="37"/>
      <c r="BC171" s="37"/>
      <c r="BU171" s="37"/>
      <c r="CM171" s="37"/>
      <c r="DE171" s="37"/>
    </row>
    <row r="172" spans="1:126">
      <c r="A172" s="2" t="s">
        <v>44</v>
      </c>
      <c r="B172" s="19" t="str">
        <f ca="1">A$7</f>
        <v>21-22</v>
      </c>
      <c r="D172" s="2" t="s">
        <v>24</v>
      </c>
      <c r="E172" s="8" t="s">
        <v>56</v>
      </c>
      <c r="F172" s="9">
        <v>30</v>
      </c>
      <c r="G172" s="2" t="s">
        <v>25</v>
      </c>
      <c r="H172" s="2" t="s">
        <v>26</v>
      </c>
      <c r="N172" s="2" t="s">
        <v>54</v>
      </c>
      <c r="O172" s="8"/>
      <c r="P172" s="48">
        <f ca="1">ROUND(ABS(IF($C$2&lt;=$C$3,(F179-F180)/F181,(G179-G180)/G181)),2)</f>
        <v>4.3</v>
      </c>
      <c r="Q172" s="2" t="s">
        <v>25</v>
      </c>
      <c r="S172" s="38" t="s">
        <v>44</v>
      </c>
      <c r="T172" s="19" t="str">
        <f ca="1">S$7</f>
        <v>22-23</v>
      </c>
      <c r="V172" s="2" t="s">
        <v>24</v>
      </c>
      <c r="W172" s="8" t="s">
        <v>56</v>
      </c>
      <c r="X172" s="9">
        <v>30</v>
      </c>
      <c r="Y172" s="2" t="s">
        <v>25</v>
      </c>
      <c r="Z172" s="2" t="s">
        <v>26</v>
      </c>
      <c r="AF172" s="2" t="s">
        <v>54</v>
      </c>
      <c r="AG172" s="8"/>
      <c r="AH172" s="48">
        <f ca="1">ROUND(ABS(IF($C$2&lt;=$C$3,(X179-X180)/X181,(Y179-Y180)/Y181)),2)</f>
        <v>3.8</v>
      </c>
      <c r="AI172" s="2" t="s">
        <v>25</v>
      </c>
      <c r="AK172" s="38" t="s">
        <v>44</v>
      </c>
      <c r="AL172" s="19" t="str">
        <f ca="1">AK$7</f>
        <v>23-24</v>
      </c>
      <c r="AN172" s="2" t="s">
        <v>24</v>
      </c>
      <c r="AO172" s="8" t="s">
        <v>56</v>
      </c>
      <c r="AP172" s="9">
        <v>30</v>
      </c>
      <c r="AQ172" s="2" t="s">
        <v>25</v>
      </c>
      <c r="AR172" s="2" t="s">
        <v>26</v>
      </c>
      <c r="AX172" s="2" t="s">
        <v>54</v>
      </c>
      <c r="AY172" s="8"/>
      <c r="AZ172" s="48">
        <f ca="1">ROUND(ABS(IF($C$2&lt;=$C$3,(AP179-AP180)/AP181,(AQ179-AQ180)/AQ181)),2)</f>
        <v>3.2</v>
      </c>
      <c r="BA172" s="2" t="s">
        <v>25</v>
      </c>
      <c r="BC172" s="38" t="s">
        <v>44</v>
      </c>
      <c r="BD172" s="19" t="str">
        <f ca="1">BC$7</f>
        <v>24-25</v>
      </c>
      <c r="BF172" s="2" t="s">
        <v>24</v>
      </c>
      <c r="BG172" s="8" t="s">
        <v>56</v>
      </c>
      <c r="BH172" s="9">
        <v>30</v>
      </c>
      <c r="BI172" s="2" t="s">
        <v>25</v>
      </c>
      <c r="BJ172" s="2" t="s">
        <v>26</v>
      </c>
      <c r="BP172" s="2" t="s">
        <v>54</v>
      </c>
      <c r="BQ172" s="8"/>
      <c r="BR172" s="48">
        <f ca="1">ROUND(ABS(IF($C$2&lt;=$C$3,(BH179-BH180)/BH181,(BI179-BI180)/BI181)),2)</f>
        <v>3.2</v>
      </c>
      <c r="BS172" s="2" t="s">
        <v>25</v>
      </c>
      <c r="BU172" s="38" t="s">
        <v>44</v>
      </c>
      <c r="BV172" s="19" t="str">
        <f ca="1">BU$7</f>
        <v>25-26</v>
      </c>
      <c r="BX172" s="2" t="s">
        <v>24</v>
      </c>
      <c r="BY172" s="8" t="s">
        <v>56</v>
      </c>
      <c r="BZ172" s="9">
        <v>30</v>
      </c>
      <c r="CA172" s="2" t="s">
        <v>25</v>
      </c>
      <c r="CB172" s="2" t="s">
        <v>26</v>
      </c>
      <c r="CH172" s="2" t="s">
        <v>54</v>
      </c>
      <c r="CI172" s="8"/>
      <c r="CJ172" s="48">
        <f ca="1">ROUND(ABS(IF($C$2&lt;=$C$3,(BZ179-BZ180)/BZ181,(CA179-CA180)/CA181)),2)</f>
        <v>4.2</v>
      </c>
      <c r="CK172" s="2" t="s">
        <v>25</v>
      </c>
      <c r="CM172" s="38" t="s">
        <v>44</v>
      </c>
      <c r="CN172" s="19" t="str">
        <f ca="1">CM$7</f>
        <v>26-27</v>
      </c>
      <c r="CP172" s="2" t="s">
        <v>24</v>
      </c>
      <c r="CQ172" s="8" t="s">
        <v>56</v>
      </c>
      <c r="CR172" s="9">
        <v>30</v>
      </c>
      <c r="CS172" s="2" t="s">
        <v>25</v>
      </c>
      <c r="CT172" s="2" t="s">
        <v>26</v>
      </c>
      <c r="CZ172" s="2" t="s">
        <v>54</v>
      </c>
      <c r="DA172" s="8"/>
      <c r="DB172" s="48">
        <f ca="1">ROUND(ABS(IF($C$2&lt;=$C$3,(CR179-CR180)/CR181,(CS179-CS180)/CS181)),2)</f>
        <v>3.6</v>
      </c>
      <c r="DC172" s="2" t="s">
        <v>25</v>
      </c>
      <c r="DE172" s="38" t="s">
        <v>44</v>
      </c>
      <c r="DF172" s="19" t="str">
        <f ca="1">DE$7</f>
        <v>-</v>
      </c>
      <c r="DH172" s="2" t="s">
        <v>24</v>
      </c>
      <c r="DI172" s="8" t="s">
        <v>56</v>
      </c>
      <c r="DJ172" s="9">
        <v>30</v>
      </c>
      <c r="DK172" s="2" t="s">
        <v>25</v>
      </c>
      <c r="DL172" s="2" t="s">
        <v>26</v>
      </c>
      <c r="DR172" s="2" t="s">
        <v>54</v>
      </c>
      <c r="DS172" s="8"/>
      <c r="DT172" s="48">
        <f ca="1">ROUND(ABS(IF($C$2&lt;=$C$3,(DJ179-DJ180)/DJ181,(DK179-DK180)/DK181)),2)</f>
        <v>3.6</v>
      </c>
      <c r="DU172" s="2" t="s">
        <v>25</v>
      </c>
    </row>
    <row r="173" spans="1:126">
      <c r="A173" s="2" t="s">
        <v>68</v>
      </c>
      <c r="B173" s="19">
        <f>MAX(1,B145-1)</f>
        <v>1</v>
      </c>
      <c r="E173" s="8" t="s">
        <v>57</v>
      </c>
      <c r="F173" s="9">
        <v>60</v>
      </c>
      <c r="G173" s="2" t="s">
        <v>25</v>
      </c>
      <c r="H173" s="2" t="s">
        <v>27</v>
      </c>
      <c r="O173" s="8" t="s">
        <v>32</v>
      </c>
      <c r="P173" s="19">
        <f ca="1">ROUND(ABS((D181-D182)/P172),2)</f>
        <v>17.48</v>
      </c>
      <c r="Q173" s="17" t="s">
        <v>55</v>
      </c>
      <c r="S173" s="38" t="s">
        <v>68</v>
      </c>
      <c r="T173" s="19">
        <f>MAX(1,T145-1)</f>
        <v>1</v>
      </c>
      <c r="W173" s="8" t="s">
        <v>57</v>
      </c>
      <c r="X173" s="9">
        <v>60</v>
      </c>
      <c r="Y173" s="2" t="s">
        <v>25</v>
      </c>
      <c r="Z173" s="2" t="s">
        <v>27</v>
      </c>
      <c r="AG173" s="8" t="s">
        <v>32</v>
      </c>
      <c r="AH173" s="19">
        <f ca="1">ROUND(ABS((V181-V182)/AH172),2)</f>
        <v>17.48</v>
      </c>
      <c r="AI173" s="17" t="s">
        <v>55</v>
      </c>
      <c r="AK173" s="38" t="s">
        <v>68</v>
      </c>
      <c r="AL173" s="19">
        <f>MAX(1,AL145-1)</f>
        <v>1</v>
      </c>
      <c r="AO173" s="8" t="s">
        <v>57</v>
      </c>
      <c r="AP173" s="9">
        <v>60</v>
      </c>
      <c r="AQ173" s="2" t="s">
        <v>25</v>
      </c>
      <c r="AR173" s="2" t="s">
        <v>27</v>
      </c>
      <c r="AY173" s="8" t="s">
        <v>32</v>
      </c>
      <c r="AZ173" s="19">
        <f ca="1">ROUND(ABS((AN181-AN182)/AZ172),2)</f>
        <v>39.200000000000003</v>
      </c>
      <c r="BA173" s="17" t="s">
        <v>55</v>
      </c>
      <c r="BC173" s="38" t="s">
        <v>68</v>
      </c>
      <c r="BD173" s="19">
        <f>MAX(1,BD145-1)</f>
        <v>1</v>
      </c>
      <c r="BG173" s="8" t="s">
        <v>57</v>
      </c>
      <c r="BH173" s="9">
        <v>60</v>
      </c>
      <c r="BI173" s="2" t="s">
        <v>25</v>
      </c>
      <c r="BJ173" s="2" t="s">
        <v>27</v>
      </c>
      <c r="BQ173" s="8" t="s">
        <v>32</v>
      </c>
      <c r="BR173" s="19">
        <f ca="1">ROUND(ABS((BF181-BF182)/BR172),2)</f>
        <v>34.479999999999997</v>
      </c>
      <c r="BS173" s="17" t="s">
        <v>55</v>
      </c>
      <c r="BU173" s="38" t="s">
        <v>68</v>
      </c>
      <c r="BV173" s="19">
        <f>MAX(1,BV145-1)</f>
        <v>1</v>
      </c>
      <c r="BY173" s="8" t="s">
        <v>57</v>
      </c>
      <c r="BZ173" s="9">
        <v>60</v>
      </c>
      <c r="CA173" s="2" t="s">
        <v>25</v>
      </c>
      <c r="CB173" s="2" t="s">
        <v>27</v>
      </c>
      <c r="CI173" s="8" t="s">
        <v>32</v>
      </c>
      <c r="CJ173" s="19">
        <f ca="1">ROUND(ABS((BX181-BX182)/CJ172),2)</f>
        <v>34.479999999999997</v>
      </c>
      <c r="CK173" s="17" t="s">
        <v>55</v>
      </c>
      <c r="CM173" s="38" t="s">
        <v>68</v>
      </c>
      <c r="CN173" s="19">
        <f>MAX(1,CN145-1)</f>
        <v>1</v>
      </c>
      <c r="CQ173" s="8" t="s">
        <v>57</v>
      </c>
      <c r="CR173" s="9">
        <v>60</v>
      </c>
      <c r="CS173" s="2" t="s">
        <v>25</v>
      </c>
      <c r="CT173" s="2" t="s">
        <v>27</v>
      </c>
      <c r="DA173" s="8" t="s">
        <v>32</v>
      </c>
      <c r="DB173" s="19">
        <f ca="1">ROUND(ABS((CP181-CP182)/DB172),2)</f>
        <v>34.479999999999997</v>
      </c>
      <c r="DC173" s="17" t="s">
        <v>55</v>
      </c>
      <c r="DE173" s="38" t="s">
        <v>68</v>
      </c>
      <c r="DF173" s="19">
        <f>MAX(1,DF145-1)</f>
        <v>1</v>
      </c>
      <c r="DI173" s="8" t="s">
        <v>57</v>
      </c>
      <c r="DJ173" s="9">
        <v>60</v>
      </c>
      <c r="DK173" s="2" t="s">
        <v>25</v>
      </c>
      <c r="DL173" s="2" t="s">
        <v>27</v>
      </c>
      <c r="DS173" s="8" t="s">
        <v>32</v>
      </c>
      <c r="DT173" s="19">
        <f ca="1">ROUND(ABS((DH181-DH182)/DT172),2)</f>
        <v>34.479999999999997</v>
      </c>
      <c r="DU173" s="17" t="s">
        <v>55</v>
      </c>
    </row>
    <row r="174" spans="1:126">
      <c r="B174" s="25" t="str">
        <f>IF(B173=B145,"duplicato","")</f>
        <v>duplicato</v>
      </c>
      <c r="E174" s="8" t="s">
        <v>28</v>
      </c>
      <c r="F174" s="42">
        <f>$N$4</f>
        <v>4</v>
      </c>
      <c r="G174" s="2" t="s">
        <v>25</v>
      </c>
      <c r="H174" s="2" t="s">
        <v>29</v>
      </c>
      <c r="O174" s="8" t="s">
        <v>33</v>
      </c>
      <c r="P174" s="19">
        <f ca="1">ROUND(ABS((E181-E182)/P172),2)</f>
        <v>12.5</v>
      </c>
      <c r="Q174" s="17" t="s">
        <v>55</v>
      </c>
      <c r="S174" s="38"/>
      <c r="T174" s="25" t="str">
        <f>IF(T173=T145,"duplicato","")</f>
        <v>duplicato</v>
      </c>
      <c r="W174" s="8" t="s">
        <v>28</v>
      </c>
      <c r="X174" s="42">
        <f>$N$4</f>
        <v>4</v>
      </c>
      <c r="Y174" s="2" t="s">
        <v>25</v>
      </c>
      <c r="Z174" s="2" t="s">
        <v>29</v>
      </c>
      <c r="AG174" s="8" t="s">
        <v>33</v>
      </c>
      <c r="AH174" s="19">
        <f ca="1">ROUND(ABS((W181-W182)/AH172),2)</f>
        <v>12.5</v>
      </c>
      <c r="AI174" s="17" t="s">
        <v>55</v>
      </c>
      <c r="AK174" s="38"/>
      <c r="AL174" s="25" t="str">
        <f>IF(AL173=AL145,"duplicato","")</f>
        <v>duplicato</v>
      </c>
      <c r="AO174" s="8" t="s">
        <v>28</v>
      </c>
      <c r="AP174" s="42">
        <f>$N$4</f>
        <v>4</v>
      </c>
      <c r="AQ174" s="2" t="s">
        <v>25</v>
      </c>
      <c r="AR174" s="2" t="s">
        <v>29</v>
      </c>
      <c r="AY174" s="8" t="s">
        <v>33</v>
      </c>
      <c r="AZ174" s="19">
        <f ca="1">ROUND(ABS((AO181-AO182)/AZ172),2)</f>
        <v>25.28</v>
      </c>
      <c r="BA174" s="17" t="s">
        <v>55</v>
      </c>
      <c r="BC174" s="38"/>
      <c r="BD174" s="25" t="str">
        <f>IF(BD173=BD145,"duplicato","")</f>
        <v>duplicato</v>
      </c>
      <c r="BG174" s="8" t="s">
        <v>28</v>
      </c>
      <c r="BH174" s="42">
        <f>$N$4</f>
        <v>4</v>
      </c>
      <c r="BI174" s="2" t="s">
        <v>25</v>
      </c>
      <c r="BJ174" s="2" t="s">
        <v>29</v>
      </c>
      <c r="BQ174" s="8" t="s">
        <v>33</v>
      </c>
      <c r="BR174" s="19">
        <f ca="1">ROUND(ABS((BG181-BG182)/BR172),2)</f>
        <v>22.36</v>
      </c>
      <c r="BS174" s="17" t="s">
        <v>55</v>
      </c>
      <c r="BU174" s="38"/>
      <c r="BV174" s="25" t="str">
        <f>IF(BV173=BV145,"duplicato","")</f>
        <v>duplicato</v>
      </c>
      <c r="BY174" s="8" t="s">
        <v>28</v>
      </c>
      <c r="BZ174" s="42">
        <f>$N$4</f>
        <v>4</v>
      </c>
      <c r="CA174" s="2" t="s">
        <v>25</v>
      </c>
      <c r="CB174" s="2" t="s">
        <v>29</v>
      </c>
      <c r="CI174" s="8" t="s">
        <v>33</v>
      </c>
      <c r="CJ174" s="19">
        <f ca="1">ROUND(ABS((BY181-BY182)/CJ172),2)</f>
        <v>22.36</v>
      </c>
      <c r="CK174" s="17" t="s">
        <v>55</v>
      </c>
      <c r="CM174" s="38"/>
      <c r="CN174" s="25" t="str">
        <f>IF(CN173=CN145,"duplicato","")</f>
        <v>duplicato</v>
      </c>
      <c r="CQ174" s="8" t="s">
        <v>28</v>
      </c>
      <c r="CR174" s="42">
        <f>$N$4</f>
        <v>4</v>
      </c>
      <c r="CS174" s="2" t="s">
        <v>25</v>
      </c>
      <c r="CT174" s="2" t="s">
        <v>29</v>
      </c>
      <c r="DA174" s="8" t="s">
        <v>33</v>
      </c>
      <c r="DB174" s="19">
        <f ca="1">ROUND(ABS((CQ181-CQ182)/DB172),2)</f>
        <v>22.36</v>
      </c>
      <c r="DC174" s="17" t="s">
        <v>55</v>
      </c>
      <c r="DE174" s="38"/>
      <c r="DF174" s="25" t="str">
        <f>IF(DF173=DF145,"duplicato","")</f>
        <v>duplicato</v>
      </c>
      <c r="DI174" s="8" t="s">
        <v>28</v>
      </c>
      <c r="DJ174" s="42">
        <f>$N$4</f>
        <v>4</v>
      </c>
      <c r="DK174" s="2" t="s">
        <v>25</v>
      </c>
      <c r="DL174" s="2" t="s">
        <v>29</v>
      </c>
      <c r="DS174" s="8" t="s">
        <v>33</v>
      </c>
      <c r="DT174" s="19">
        <f ca="1">ROUND(ABS((DI181-DI182)/DT172),2)</f>
        <v>22.36</v>
      </c>
      <c r="DU174" s="17" t="s">
        <v>55</v>
      </c>
    </row>
    <row r="175" spans="1:126">
      <c r="E175" s="8" t="s">
        <v>47</v>
      </c>
      <c r="F175" s="9">
        <v>35</v>
      </c>
      <c r="G175" s="2" t="s">
        <v>25</v>
      </c>
      <c r="H175" s="2" t="s">
        <v>49</v>
      </c>
      <c r="S175" s="38"/>
      <c r="W175" s="8" t="s">
        <v>47</v>
      </c>
      <c r="X175" s="9">
        <v>35</v>
      </c>
      <c r="Y175" s="2" t="s">
        <v>25</v>
      </c>
      <c r="Z175" s="2" t="s">
        <v>49</v>
      </c>
      <c r="AK175" s="38"/>
      <c r="AO175" s="8" t="s">
        <v>47</v>
      </c>
      <c r="AP175" s="9">
        <v>35</v>
      </c>
      <c r="AQ175" s="2" t="s">
        <v>25</v>
      </c>
      <c r="AR175" s="2" t="s">
        <v>49</v>
      </c>
      <c r="BC175" s="38"/>
      <c r="BG175" s="8" t="s">
        <v>47</v>
      </c>
      <c r="BH175" s="9">
        <v>15</v>
      </c>
      <c r="BI175" s="2" t="s">
        <v>25</v>
      </c>
      <c r="BJ175" s="2" t="s">
        <v>49</v>
      </c>
      <c r="BU175" s="38"/>
      <c r="BY175" s="8" t="s">
        <v>47</v>
      </c>
      <c r="BZ175" s="9">
        <v>35</v>
      </c>
      <c r="CA175" s="2" t="s">
        <v>25</v>
      </c>
      <c r="CB175" s="2" t="s">
        <v>49</v>
      </c>
      <c r="CM175" s="38"/>
      <c r="CQ175" s="8" t="s">
        <v>47</v>
      </c>
      <c r="CR175" s="9">
        <v>35</v>
      </c>
      <c r="CS175" s="2" t="s">
        <v>25</v>
      </c>
      <c r="CT175" s="2" t="s">
        <v>49</v>
      </c>
      <c r="DE175" s="38"/>
      <c r="DI175" s="8" t="s">
        <v>47</v>
      </c>
      <c r="DJ175" s="9">
        <v>35</v>
      </c>
      <c r="DK175" s="2" t="s">
        <v>25</v>
      </c>
      <c r="DL175" s="2" t="s">
        <v>49</v>
      </c>
    </row>
    <row r="176" spans="1:126">
      <c r="E176" s="8" t="s">
        <v>48</v>
      </c>
      <c r="F176" s="9">
        <v>35</v>
      </c>
      <c r="G176" s="2" t="s">
        <v>25</v>
      </c>
      <c r="H176" s="2" t="s">
        <v>50</v>
      </c>
      <c r="S176" s="38"/>
      <c r="W176" s="8" t="s">
        <v>48</v>
      </c>
      <c r="X176" s="9">
        <v>35</v>
      </c>
      <c r="Y176" s="2" t="s">
        <v>25</v>
      </c>
      <c r="Z176" s="2" t="s">
        <v>50</v>
      </c>
      <c r="AK176" s="38"/>
      <c r="AO176" s="8" t="s">
        <v>48</v>
      </c>
      <c r="AP176" s="9">
        <v>15</v>
      </c>
      <c r="AQ176" s="2" t="s">
        <v>25</v>
      </c>
      <c r="AR176" s="2" t="s">
        <v>50</v>
      </c>
      <c r="BC176" s="38"/>
      <c r="BG176" s="8" t="s">
        <v>48</v>
      </c>
      <c r="BH176" s="9">
        <v>35</v>
      </c>
      <c r="BI176" s="2" t="s">
        <v>25</v>
      </c>
      <c r="BJ176" s="2" t="s">
        <v>50</v>
      </c>
      <c r="BU176" s="38"/>
      <c r="BY176" s="8" t="s">
        <v>48</v>
      </c>
      <c r="BZ176" s="9">
        <v>35</v>
      </c>
      <c r="CA176" s="2" t="s">
        <v>25</v>
      </c>
      <c r="CB176" s="2" t="s">
        <v>50</v>
      </c>
      <c r="CM176" s="38"/>
      <c r="CQ176" s="8" t="s">
        <v>48</v>
      </c>
      <c r="CR176" s="9">
        <v>15</v>
      </c>
      <c r="CS176" s="2" t="s">
        <v>25</v>
      </c>
      <c r="CT176" s="2" t="s">
        <v>50</v>
      </c>
      <c r="DE176" s="38"/>
      <c r="DI176" s="8" t="s">
        <v>48</v>
      </c>
      <c r="DJ176" s="9">
        <v>35</v>
      </c>
      <c r="DK176" s="2" t="s">
        <v>25</v>
      </c>
      <c r="DL176" s="2" t="s">
        <v>50</v>
      </c>
    </row>
    <row r="177" spans="1:125">
      <c r="S177" s="38"/>
      <c r="AK177" s="38"/>
      <c r="BC177" s="38"/>
      <c r="BU177" s="38"/>
      <c r="CM177" s="38"/>
      <c r="DE177" s="38"/>
    </row>
    <row r="178" spans="1:125">
      <c r="A178" s="2" t="s">
        <v>30</v>
      </c>
      <c r="D178" s="20" t="s">
        <v>32</v>
      </c>
      <c r="E178" s="20" t="s">
        <v>33</v>
      </c>
      <c r="F178" s="20" t="s">
        <v>34</v>
      </c>
      <c r="G178" s="20" t="s">
        <v>35</v>
      </c>
      <c r="H178" s="20" t="s">
        <v>36</v>
      </c>
      <c r="I178" s="20" t="s">
        <v>37</v>
      </c>
      <c r="J178" s="23" t="s">
        <v>39</v>
      </c>
      <c r="K178" s="23" t="s">
        <v>40</v>
      </c>
      <c r="L178" s="23" t="s">
        <v>41</v>
      </c>
      <c r="M178" s="23" t="s">
        <v>42</v>
      </c>
      <c r="N178" s="23" t="s">
        <v>53</v>
      </c>
      <c r="O178" s="20" t="s">
        <v>32</v>
      </c>
      <c r="P178" s="23" t="s">
        <v>51</v>
      </c>
      <c r="Q178" s="23" t="s">
        <v>52</v>
      </c>
      <c r="S178" s="38" t="s">
        <v>30</v>
      </c>
      <c r="V178" s="20" t="s">
        <v>32</v>
      </c>
      <c r="W178" s="20" t="s">
        <v>33</v>
      </c>
      <c r="X178" s="20" t="s">
        <v>34</v>
      </c>
      <c r="Y178" s="20" t="s">
        <v>35</v>
      </c>
      <c r="Z178" s="20" t="s">
        <v>36</v>
      </c>
      <c r="AA178" s="20" t="s">
        <v>37</v>
      </c>
      <c r="AB178" s="23" t="s">
        <v>39</v>
      </c>
      <c r="AC178" s="23" t="s">
        <v>40</v>
      </c>
      <c r="AD178" s="23" t="s">
        <v>41</v>
      </c>
      <c r="AE178" s="23" t="s">
        <v>42</v>
      </c>
      <c r="AF178" s="23" t="s">
        <v>53</v>
      </c>
      <c r="AG178" s="20" t="s">
        <v>32</v>
      </c>
      <c r="AH178" s="23" t="s">
        <v>51</v>
      </c>
      <c r="AI178" s="23" t="s">
        <v>52</v>
      </c>
      <c r="AK178" s="38" t="s">
        <v>30</v>
      </c>
      <c r="AN178" s="20" t="s">
        <v>32</v>
      </c>
      <c r="AO178" s="20" t="s">
        <v>33</v>
      </c>
      <c r="AP178" s="20" t="s">
        <v>34</v>
      </c>
      <c r="AQ178" s="20" t="s">
        <v>35</v>
      </c>
      <c r="AR178" s="20" t="s">
        <v>36</v>
      </c>
      <c r="AS178" s="20" t="s">
        <v>37</v>
      </c>
      <c r="AT178" s="23" t="s">
        <v>39</v>
      </c>
      <c r="AU178" s="23" t="s">
        <v>40</v>
      </c>
      <c r="AV178" s="23" t="s">
        <v>41</v>
      </c>
      <c r="AW178" s="23" t="s">
        <v>42</v>
      </c>
      <c r="AX178" s="23" t="s">
        <v>53</v>
      </c>
      <c r="AY178" s="20" t="s">
        <v>32</v>
      </c>
      <c r="AZ178" s="23" t="s">
        <v>51</v>
      </c>
      <c r="BA178" s="23" t="s">
        <v>52</v>
      </c>
      <c r="BC178" s="38" t="s">
        <v>30</v>
      </c>
      <c r="BF178" s="20" t="s">
        <v>32</v>
      </c>
      <c r="BG178" s="20" t="s">
        <v>33</v>
      </c>
      <c r="BH178" s="20" t="s">
        <v>34</v>
      </c>
      <c r="BI178" s="20" t="s">
        <v>35</v>
      </c>
      <c r="BJ178" s="20" t="s">
        <v>36</v>
      </c>
      <c r="BK178" s="20" t="s">
        <v>37</v>
      </c>
      <c r="BL178" s="23" t="s">
        <v>39</v>
      </c>
      <c r="BM178" s="23" t="s">
        <v>40</v>
      </c>
      <c r="BN178" s="23" t="s">
        <v>41</v>
      </c>
      <c r="BO178" s="23" t="s">
        <v>42</v>
      </c>
      <c r="BP178" s="23" t="s">
        <v>53</v>
      </c>
      <c r="BQ178" s="20" t="s">
        <v>32</v>
      </c>
      <c r="BR178" s="23" t="s">
        <v>51</v>
      </c>
      <c r="BS178" s="23" t="s">
        <v>52</v>
      </c>
      <c r="BU178" s="38" t="s">
        <v>30</v>
      </c>
      <c r="BX178" s="20" t="s">
        <v>32</v>
      </c>
      <c r="BY178" s="20" t="s">
        <v>33</v>
      </c>
      <c r="BZ178" s="20" t="s">
        <v>34</v>
      </c>
      <c r="CA178" s="20" t="s">
        <v>35</v>
      </c>
      <c r="CB178" s="20" t="s">
        <v>36</v>
      </c>
      <c r="CC178" s="20" t="s">
        <v>37</v>
      </c>
      <c r="CD178" s="23" t="s">
        <v>39</v>
      </c>
      <c r="CE178" s="23" t="s">
        <v>40</v>
      </c>
      <c r="CF178" s="23" t="s">
        <v>41</v>
      </c>
      <c r="CG178" s="23" t="s">
        <v>42</v>
      </c>
      <c r="CH178" s="23" t="s">
        <v>53</v>
      </c>
      <c r="CI178" s="20" t="s">
        <v>32</v>
      </c>
      <c r="CJ178" s="23" t="s">
        <v>51</v>
      </c>
      <c r="CK178" s="23" t="s">
        <v>52</v>
      </c>
      <c r="CM178" s="38" t="s">
        <v>30</v>
      </c>
      <c r="CP178" s="20" t="s">
        <v>32</v>
      </c>
      <c r="CQ178" s="20" t="s">
        <v>33</v>
      </c>
      <c r="CR178" s="20" t="s">
        <v>34</v>
      </c>
      <c r="CS178" s="20" t="s">
        <v>35</v>
      </c>
      <c r="CT178" s="20" t="s">
        <v>36</v>
      </c>
      <c r="CU178" s="20" t="s">
        <v>37</v>
      </c>
      <c r="CV178" s="23" t="s">
        <v>39</v>
      </c>
      <c r="CW178" s="23" t="s">
        <v>40</v>
      </c>
      <c r="CX178" s="23" t="s">
        <v>41</v>
      </c>
      <c r="CY178" s="23" t="s">
        <v>42</v>
      </c>
      <c r="CZ178" s="23" t="s">
        <v>53</v>
      </c>
      <c r="DA178" s="20" t="s">
        <v>32</v>
      </c>
      <c r="DB178" s="23" t="s">
        <v>51</v>
      </c>
      <c r="DC178" s="23" t="s">
        <v>52</v>
      </c>
      <c r="DE178" s="38" t="s">
        <v>30</v>
      </c>
      <c r="DH178" s="20" t="s">
        <v>32</v>
      </c>
      <c r="DI178" s="20" t="s">
        <v>33</v>
      </c>
      <c r="DJ178" s="20" t="s">
        <v>34</v>
      </c>
      <c r="DK178" s="20" t="s">
        <v>35</v>
      </c>
      <c r="DL178" s="20" t="s">
        <v>36</v>
      </c>
      <c r="DM178" s="20" t="s">
        <v>37</v>
      </c>
      <c r="DN178" s="23" t="s">
        <v>39</v>
      </c>
      <c r="DO178" s="23" t="s">
        <v>40</v>
      </c>
      <c r="DP178" s="23" t="s">
        <v>41</v>
      </c>
      <c r="DQ178" s="23" t="s">
        <v>42</v>
      </c>
      <c r="DR178" s="23" t="s">
        <v>53</v>
      </c>
      <c r="DS178" s="20" t="s">
        <v>32</v>
      </c>
      <c r="DT178" s="23" t="s">
        <v>51</v>
      </c>
      <c r="DU178" s="23" t="s">
        <v>52</v>
      </c>
    </row>
    <row r="179" spans="1:125">
      <c r="A179" s="8" t="s">
        <v>31</v>
      </c>
      <c r="B179" s="8">
        <f>($H$2-B173)*4+1</f>
        <v>17</v>
      </c>
      <c r="C179" s="8" t="s">
        <v>11</v>
      </c>
      <c r="D179" s="6">
        <f ca="1">INDEX(E$7:E$30,B179,1)</f>
        <v>-29.2</v>
      </c>
      <c r="E179" s="6">
        <f ca="1">INDEX(F$7:F$30,B179,1)</f>
        <v>-20.341999999999999</v>
      </c>
      <c r="F179" s="6">
        <f ca="1">INDEX(G$7:G$30,B179,1)</f>
        <v>184.96299999999999</v>
      </c>
      <c r="G179" s="6">
        <f ca="1">INDEX(H$7:H$30,B179,1)</f>
        <v>93.507000000000005</v>
      </c>
      <c r="H179" s="6">
        <f ca="1">INDEX(I$7:I$30,B179,1)</f>
        <v>11.095000000000001</v>
      </c>
      <c r="I179" s="6">
        <f ca="1">INDEX(J$7:J$30,B179,1)</f>
        <v>16.323</v>
      </c>
      <c r="J179" s="24">
        <f ca="1">(ABS(F179)+ABS(H179))*SIGN(F179)</f>
        <v>196.05799999999999</v>
      </c>
      <c r="K179" s="24">
        <f ca="1">(ABS(G179)+ABS(I179))*SIGN(G179)</f>
        <v>109.83000000000001</v>
      </c>
      <c r="L179" s="24">
        <f ca="1">(ABS(J179)+0.3*ABS(K179))*SIGN(J179)</f>
        <v>229.00700000000001</v>
      </c>
      <c r="M179" s="24">
        <f t="shared" ref="M179:M182" ca="1" si="745">(ABS(K179)+0.3*ABS(J179))*SIGN(K179)</f>
        <v>168.6474</v>
      </c>
      <c r="N179" s="24">
        <f ca="1">IF($C$2&lt;=$C$3,L179,M179)</f>
        <v>229.00700000000001</v>
      </c>
      <c r="O179" s="48">
        <f ca="1">D179</f>
        <v>-29.2</v>
      </c>
      <c r="P179" s="48">
        <f ca="1">E179+N179</f>
        <v>208.66500000000002</v>
      </c>
      <c r="Q179" s="48">
        <f ca="1">E179-N179</f>
        <v>-249.34899999999999</v>
      </c>
      <c r="S179" s="39" t="s">
        <v>31</v>
      </c>
      <c r="T179" s="8">
        <f>($H$2-T173)*4+1</f>
        <v>17</v>
      </c>
      <c r="U179" s="8" t="s">
        <v>11</v>
      </c>
      <c r="V179" s="6">
        <f ca="1">INDEX(W$7:W$30,T179,1)</f>
        <v>-15.053000000000001</v>
      </c>
      <c r="W179" s="6">
        <f ca="1">INDEX(X$7:X$30,T179,1)</f>
        <v>-11.558999999999999</v>
      </c>
      <c r="X179" s="6">
        <f ca="1">INDEX(Y$7:Y$30,T179,1)</f>
        <v>176.76</v>
      </c>
      <c r="Y179" s="6">
        <f ca="1">INDEX(Z$7:Z$30,T179,1)</f>
        <v>89.534000000000006</v>
      </c>
      <c r="Z179" s="6">
        <f ca="1">INDEX(AA$7:AA$30,T179,1)</f>
        <v>10.624000000000001</v>
      </c>
      <c r="AA179" s="6">
        <f ca="1">INDEX(AB$7:AB$30,T179,1)</f>
        <v>15.63</v>
      </c>
      <c r="AB179" s="24">
        <f ca="1">(ABS(X179)+ABS(Z179))*SIGN(X179)</f>
        <v>187.38399999999999</v>
      </c>
      <c r="AC179" s="24">
        <f ca="1">(ABS(Y179)+ABS(AA179))*SIGN(Y179)</f>
        <v>105.164</v>
      </c>
      <c r="AD179" s="24">
        <f ca="1">(ABS(AB179)+0.3*ABS(AC179))*SIGN(AB179)</f>
        <v>218.9332</v>
      </c>
      <c r="AE179" s="24">
        <f t="shared" ref="AE179:AE182" ca="1" si="746">(ABS(AC179)+0.3*ABS(AB179))*SIGN(AC179)</f>
        <v>161.3792</v>
      </c>
      <c r="AF179" s="24">
        <f ca="1">IF($C$2&lt;=$C$3,AD179,AE179)</f>
        <v>218.9332</v>
      </c>
      <c r="AG179" s="48">
        <f ca="1">V179</f>
        <v>-15.053000000000001</v>
      </c>
      <c r="AH179" s="48">
        <f ca="1">W179+AF179</f>
        <v>207.3742</v>
      </c>
      <c r="AI179" s="48">
        <f ca="1">W179-AF179</f>
        <v>-230.4922</v>
      </c>
      <c r="AK179" s="39" t="s">
        <v>31</v>
      </c>
      <c r="AL179" s="8">
        <f>($H$2-AL173)*4+1</f>
        <v>17</v>
      </c>
      <c r="AM179" s="8" t="s">
        <v>11</v>
      </c>
      <c r="AN179" s="6">
        <f ca="1">INDEX(AO$7:AO$30,AL179,1)</f>
        <v>-29.457999999999998</v>
      </c>
      <c r="AO179" s="6">
        <f ca="1">INDEX(AP$7:AP$30,AL179,1)</f>
        <v>-19.189</v>
      </c>
      <c r="AP179" s="6">
        <f ca="1">INDEX(AQ$7:AQ$30,AL179,1)</f>
        <v>150.631</v>
      </c>
      <c r="AQ179" s="6">
        <f ca="1">INDEX(AR$7:AR$30,AL179,1)</f>
        <v>76.412000000000006</v>
      </c>
      <c r="AR179" s="6">
        <f ca="1">INDEX(AS$7:AS$30,AL179,1)</f>
        <v>9.0719999999999992</v>
      </c>
      <c r="AS179" s="6">
        <f ca="1">INDEX(AT$7:AT$30,AL179,1)</f>
        <v>13.347</v>
      </c>
      <c r="AT179" s="24">
        <f ca="1">(ABS(AP179)+ABS(AR179))*SIGN(AP179)</f>
        <v>159.703</v>
      </c>
      <c r="AU179" s="24">
        <f ca="1">(ABS(AQ179)+ABS(AS179))*SIGN(AQ179)</f>
        <v>89.759</v>
      </c>
      <c r="AV179" s="24">
        <f ca="1">(ABS(AT179)+0.3*ABS(AU179))*SIGN(AT179)</f>
        <v>186.63069999999999</v>
      </c>
      <c r="AW179" s="24">
        <f t="shared" ref="AW179:AW182" ca="1" si="747">(ABS(AU179)+0.3*ABS(AT179))*SIGN(AU179)</f>
        <v>137.66989999999998</v>
      </c>
      <c r="AX179" s="24">
        <f ca="1">IF($C$2&lt;=$C$3,AV179,AW179)</f>
        <v>186.63069999999999</v>
      </c>
      <c r="AY179" s="48">
        <f ca="1">AN179</f>
        <v>-29.457999999999998</v>
      </c>
      <c r="AZ179" s="48">
        <f ca="1">AO179+AX179</f>
        <v>167.4417</v>
      </c>
      <c r="BA179" s="48">
        <f ca="1">AO179-AX179</f>
        <v>-205.81969999999998</v>
      </c>
      <c r="BC179" s="39" t="s">
        <v>31</v>
      </c>
      <c r="BD179" s="8">
        <f>($H$2-BD173)*4+1</f>
        <v>17</v>
      </c>
      <c r="BE179" s="8" t="s">
        <v>11</v>
      </c>
      <c r="BF179" s="6">
        <f ca="1">INDEX(BG$7:BG$30,BD179,1)</f>
        <v>-33.649000000000001</v>
      </c>
      <c r="BG179" s="6">
        <f ca="1">INDEX(BH$7:BH$30,BD179,1)</f>
        <v>-21.527000000000001</v>
      </c>
      <c r="BH179" s="6">
        <f ca="1">INDEX(BI$7:BI$30,BD179,1)</f>
        <v>78.652000000000001</v>
      </c>
      <c r="BI179" s="6">
        <f ca="1">INDEX(BJ$7:BJ$30,BD179,1)</f>
        <v>40.003999999999998</v>
      </c>
      <c r="BJ179" s="6">
        <f ca="1">INDEX(BK$7:BK$30,BD179,1)</f>
        <v>4.7460000000000004</v>
      </c>
      <c r="BK179" s="6">
        <f ca="1">INDEX(BL$7:BL$30,BD179,1)</f>
        <v>6.9820000000000002</v>
      </c>
      <c r="BL179" s="24">
        <f ca="1">(ABS(BH179)+ABS(BJ179))*SIGN(BH179)</f>
        <v>83.397999999999996</v>
      </c>
      <c r="BM179" s="24">
        <f ca="1">(ABS(BI179)+ABS(BK179))*SIGN(BI179)</f>
        <v>46.985999999999997</v>
      </c>
      <c r="BN179" s="24">
        <f ca="1">(ABS(BL179)+0.3*ABS(BM179))*SIGN(BL179)</f>
        <v>97.493799999999993</v>
      </c>
      <c r="BO179" s="24">
        <f t="shared" ref="BO179:BO182" ca="1" si="748">(ABS(BM179)+0.3*ABS(BL179))*SIGN(BM179)</f>
        <v>72.005399999999995</v>
      </c>
      <c r="BP179" s="24">
        <f ca="1">IF($C$2&lt;=$C$3,BN179,BO179)</f>
        <v>97.493799999999993</v>
      </c>
      <c r="BQ179" s="48">
        <f ca="1">BF179</f>
        <v>-33.649000000000001</v>
      </c>
      <c r="BR179" s="48">
        <f ca="1">BG179+BP179</f>
        <v>75.966799999999992</v>
      </c>
      <c r="BS179" s="48">
        <f ca="1">BG179-BP179</f>
        <v>-119.02079999999999</v>
      </c>
      <c r="BU179" s="39" t="s">
        <v>31</v>
      </c>
      <c r="BV179" s="8">
        <f>($H$2-BV173)*4+1</f>
        <v>17</v>
      </c>
      <c r="BW179" s="8" t="s">
        <v>11</v>
      </c>
      <c r="BX179" s="6">
        <f ca="1">INDEX(BY$7:BY$30,BV179,1)</f>
        <v>-46.956000000000003</v>
      </c>
      <c r="BY179" s="6">
        <f ca="1">INDEX(BZ$7:BZ$30,BV179,1)</f>
        <v>-30.495000000000001</v>
      </c>
      <c r="BZ179" s="6">
        <f ca="1">INDEX(CA$7:CA$30,BV179,1)</f>
        <v>168.779</v>
      </c>
      <c r="CA179" s="6">
        <f ca="1">INDEX(CB$7:CB$30,BV179,1)</f>
        <v>85.47</v>
      </c>
      <c r="CB179" s="6">
        <f ca="1">INDEX(CC$7:CC$30,BV179,1)</f>
        <v>10.145</v>
      </c>
      <c r="CC179" s="6">
        <f ca="1">INDEX(CD$7:CD$30,BV179,1)</f>
        <v>14.925000000000001</v>
      </c>
      <c r="CD179" s="24">
        <f ca="1">(ABS(BZ179)+ABS(CB179))*SIGN(BZ179)</f>
        <v>178.92400000000001</v>
      </c>
      <c r="CE179" s="24">
        <f ca="1">(ABS(CA179)+ABS(CC179))*SIGN(CA179)</f>
        <v>100.395</v>
      </c>
      <c r="CF179" s="24">
        <f ca="1">(ABS(CD179)+0.3*ABS(CE179))*SIGN(CD179)</f>
        <v>209.04250000000002</v>
      </c>
      <c r="CG179" s="24">
        <f t="shared" ref="CG179:CG182" ca="1" si="749">(ABS(CE179)+0.3*ABS(CD179))*SIGN(CE179)</f>
        <v>154.07220000000001</v>
      </c>
      <c r="CH179" s="24">
        <f ca="1">IF($C$2&lt;=$C$3,CF179,CG179)</f>
        <v>209.04250000000002</v>
      </c>
      <c r="CI179" s="48">
        <f ca="1">BX179</f>
        <v>-46.956000000000003</v>
      </c>
      <c r="CJ179" s="48">
        <f ca="1">BY179+CH179</f>
        <v>178.54750000000001</v>
      </c>
      <c r="CK179" s="48">
        <f ca="1">BY179-CH179</f>
        <v>-239.53750000000002</v>
      </c>
      <c r="CM179" s="39" t="s">
        <v>31</v>
      </c>
      <c r="CN179" s="8">
        <f>($H$2-CN173)*4+1</f>
        <v>17</v>
      </c>
      <c r="CO179" s="8" t="s">
        <v>11</v>
      </c>
      <c r="CP179" s="6">
        <f ca="1">INDEX(CQ$7:CQ$30,CN179,1)</f>
        <v>-33.350999999999999</v>
      </c>
      <c r="CQ179" s="6">
        <f ca="1">INDEX(CR$7:CR$30,CN179,1)</f>
        <v>-21.997</v>
      </c>
      <c r="CR179" s="6">
        <f ca="1">INDEX(CS$7:CS$30,CN179,1)</f>
        <v>151.58000000000001</v>
      </c>
      <c r="CS179" s="6">
        <f ca="1">INDEX(CT$7:CT$30,CN179,1)</f>
        <v>76.754000000000005</v>
      </c>
      <c r="CT179" s="6">
        <f ca="1">INDEX(CU$7:CU$30,CN179,1)</f>
        <v>9.1010000000000009</v>
      </c>
      <c r="CU179" s="6">
        <f ca="1">INDEX(CV$7:CV$30,CN179,1)</f>
        <v>13.39</v>
      </c>
      <c r="CV179" s="24">
        <f ca="1">(ABS(CR179)+ABS(CT179))*SIGN(CR179)</f>
        <v>160.68100000000001</v>
      </c>
      <c r="CW179" s="24">
        <f ca="1">(ABS(CS179)+ABS(CU179))*SIGN(CS179)</f>
        <v>90.144000000000005</v>
      </c>
      <c r="CX179" s="24">
        <f ca="1">(ABS(CV179)+0.3*ABS(CW179))*SIGN(CV179)</f>
        <v>187.72420000000002</v>
      </c>
      <c r="CY179" s="24">
        <f t="shared" ref="CY179:CY182" ca="1" si="750">(ABS(CW179)+0.3*ABS(CV179))*SIGN(CW179)</f>
        <v>138.34829999999999</v>
      </c>
      <c r="CZ179" s="24">
        <f ca="1">IF($C$2&lt;=$C$3,CX179,CY179)</f>
        <v>187.72420000000002</v>
      </c>
      <c r="DA179" s="48">
        <f ca="1">CP179</f>
        <v>-33.350999999999999</v>
      </c>
      <c r="DB179" s="48">
        <f ca="1">CQ179+CZ179</f>
        <v>165.72720000000004</v>
      </c>
      <c r="DC179" s="48">
        <f ca="1">CQ179-CZ179</f>
        <v>-209.72120000000001</v>
      </c>
      <c r="DE179" s="39" t="s">
        <v>31</v>
      </c>
      <c r="DF179" s="8">
        <f>($H$2-DF173)*4+1</f>
        <v>17</v>
      </c>
      <c r="DG179" s="8" t="s">
        <v>11</v>
      </c>
      <c r="DH179" s="6">
        <f ca="1">INDEX(DI$7:DI$30,DF179,1)</f>
        <v>-33.350999999999999</v>
      </c>
      <c r="DI179" s="6">
        <f ca="1">INDEX(DJ$7:DJ$30,DF179,1)</f>
        <v>-21.997</v>
      </c>
      <c r="DJ179" s="6">
        <f ca="1">INDEX(DK$7:DK$30,DF179,1)</f>
        <v>151.58000000000001</v>
      </c>
      <c r="DK179" s="6">
        <f ca="1">INDEX(DL$7:DL$30,DF179,1)</f>
        <v>76.754000000000005</v>
      </c>
      <c r="DL179" s="6">
        <f ca="1">INDEX(DM$7:DM$30,DF179,1)</f>
        <v>9.1010000000000009</v>
      </c>
      <c r="DM179" s="6">
        <f ca="1">INDEX(DN$7:DN$30,DF179,1)</f>
        <v>13.39</v>
      </c>
      <c r="DN179" s="24">
        <f ca="1">(ABS(DJ179)+ABS(DL179))*SIGN(DJ179)</f>
        <v>160.68100000000001</v>
      </c>
      <c r="DO179" s="24">
        <f ca="1">(ABS(DK179)+ABS(DM179))*SIGN(DK179)</f>
        <v>90.144000000000005</v>
      </c>
      <c r="DP179" s="24">
        <f ca="1">(ABS(DN179)+0.3*ABS(DO179))*SIGN(DN179)</f>
        <v>187.72420000000002</v>
      </c>
      <c r="DQ179" s="24">
        <f t="shared" ref="DQ179:DQ182" ca="1" si="751">(ABS(DO179)+0.3*ABS(DN179))*SIGN(DO179)</f>
        <v>138.34829999999999</v>
      </c>
      <c r="DR179" s="24">
        <f ca="1">IF($C$2&lt;=$C$3,DP179,DQ179)</f>
        <v>187.72420000000002</v>
      </c>
      <c r="DS179" s="48">
        <f ca="1">DH179</f>
        <v>-33.350999999999999</v>
      </c>
      <c r="DT179" s="48">
        <f ca="1">DI179+DR179</f>
        <v>165.72720000000004</v>
      </c>
      <c r="DU179" s="48">
        <f ca="1">DI179-DR179</f>
        <v>-209.72120000000001</v>
      </c>
    </row>
    <row r="180" spans="1:125">
      <c r="B180" s="8">
        <f>B179+1</f>
        <v>18</v>
      </c>
      <c r="C180" s="8" t="s">
        <v>10</v>
      </c>
      <c r="D180" s="6">
        <f ca="1">INDEX(E$7:E$30,B180,1)</f>
        <v>-22.212</v>
      </c>
      <c r="E180" s="6">
        <f ca="1">INDEX(F$7:F$30,B180,1)</f>
        <v>-16.324999999999999</v>
      </c>
      <c r="F180" s="6">
        <f ca="1">INDEX(G$7:G$30,B180,1)</f>
        <v>-168.155</v>
      </c>
      <c r="G180" s="6">
        <f ca="1">INDEX(H$7:H$30,B180,1)</f>
        <v>-85.073999999999998</v>
      </c>
      <c r="H180" s="6">
        <f ca="1">INDEX(I$7:I$30,B180,1)</f>
        <v>-10.092000000000001</v>
      </c>
      <c r="I180" s="6">
        <f ca="1">INDEX(J$7:J$30,B180,1)</f>
        <v>-14.848000000000001</v>
      </c>
      <c r="J180" s="24">
        <f t="shared" ref="J180:J182" ca="1" si="752">(ABS(F180)+ABS(H180))*SIGN(F180)</f>
        <v>-178.24700000000001</v>
      </c>
      <c r="K180" s="24">
        <f t="shared" ref="K180:K182" ca="1" si="753">(ABS(G180)+ABS(I180))*SIGN(G180)</f>
        <v>-99.921999999999997</v>
      </c>
      <c r="L180" s="24">
        <f t="shared" ref="L180:L182" ca="1" si="754">(ABS(J180)+0.3*ABS(K180))*SIGN(J180)</f>
        <v>-208.2236</v>
      </c>
      <c r="M180" s="24">
        <f t="shared" ca="1" si="745"/>
        <v>-153.39609999999999</v>
      </c>
      <c r="N180" s="24">
        <f ca="1">IF($C$2&lt;=$C$3,L180,M180)</f>
        <v>-208.2236</v>
      </c>
      <c r="O180" s="48">
        <f t="shared" ref="O180:O182" ca="1" si="755">D180</f>
        <v>-22.212</v>
      </c>
      <c r="P180" s="48">
        <f t="shared" ref="P180:P182" ca="1" si="756">E180+N180</f>
        <v>-224.54859999999999</v>
      </c>
      <c r="Q180" s="48">
        <f t="shared" ref="Q180:Q182" ca="1" si="757">E180-N180</f>
        <v>191.89860000000002</v>
      </c>
      <c r="S180" s="38"/>
      <c r="T180" s="8">
        <f>T179+1</f>
        <v>18</v>
      </c>
      <c r="U180" s="8" t="s">
        <v>10</v>
      </c>
      <c r="V180" s="6">
        <f ca="1">INDEX(W$7:W$30,T180,1)</f>
        <v>-28.605</v>
      </c>
      <c r="W180" s="6">
        <f ca="1">INDEX(X$7:X$30,T180,1)</f>
        <v>-19.437000000000001</v>
      </c>
      <c r="X180" s="6">
        <f ca="1">INDEX(Y$7:Y$30,T180,1)</f>
        <v>-178.85300000000001</v>
      </c>
      <c r="Y180" s="6">
        <f ca="1">INDEX(Z$7:Z$30,T180,1)</f>
        <v>-90.558999999999997</v>
      </c>
      <c r="Z180" s="6">
        <f ca="1">INDEX(AA$7:AA$30,T180,1)</f>
        <v>-10.744999999999999</v>
      </c>
      <c r="AA180" s="6">
        <f ca="1">INDEX(AB$7:AB$30,T180,1)</f>
        <v>-15.808</v>
      </c>
      <c r="AB180" s="24">
        <f t="shared" ref="AB180:AB182" ca="1" si="758">(ABS(X180)+ABS(Z180))*SIGN(X180)</f>
        <v>-189.59800000000001</v>
      </c>
      <c r="AC180" s="24">
        <f t="shared" ref="AC180:AC182" ca="1" si="759">(ABS(Y180)+ABS(AA180))*SIGN(Y180)</f>
        <v>-106.36699999999999</v>
      </c>
      <c r="AD180" s="24">
        <f t="shared" ref="AD180:AD182" ca="1" si="760">(ABS(AB180)+0.3*ABS(AC180))*SIGN(AB180)</f>
        <v>-221.50810000000001</v>
      </c>
      <c r="AE180" s="24">
        <f t="shared" ca="1" si="746"/>
        <v>-163.24639999999999</v>
      </c>
      <c r="AF180" s="24">
        <f ca="1">IF($C$2&lt;=$C$3,AD180,AE180)</f>
        <v>-221.50810000000001</v>
      </c>
      <c r="AG180" s="48">
        <f t="shared" ref="AG180:AG182" ca="1" si="761">V180</f>
        <v>-28.605</v>
      </c>
      <c r="AH180" s="48">
        <f t="shared" ref="AH180:AH182" ca="1" si="762">W180+AF180</f>
        <v>-240.94510000000002</v>
      </c>
      <c r="AI180" s="48">
        <f t="shared" ref="AI180:AI182" ca="1" si="763">W180-AF180</f>
        <v>202.0711</v>
      </c>
      <c r="AK180" s="38"/>
      <c r="AL180" s="8">
        <f>AL179+1</f>
        <v>18</v>
      </c>
      <c r="AM180" s="8" t="s">
        <v>10</v>
      </c>
      <c r="AN180" s="6">
        <f ca="1">INDEX(AO$7:AO$30,AL180,1)</f>
        <v>-34.674999999999997</v>
      </c>
      <c r="AO180" s="6">
        <f ca="1">INDEX(AP$7:AP$30,AL180,1)</f>
        <v>-22.324000000000002</v>
      </c>
      <c r="AP180" s="6">
        <f ca="1">INDEX(AQ$7:AQ$30,AL180,1)</f>
        <v>-79.043999999999997</v>
      </c>
      <c r="AQ180" s="6">
        <f ca="1">INDEX(AR$7:AR$30,AL180,1)</f>
        <v>-40.229999999999997</v>
      </c>
      <c r="AR180" s="6">
        <f ca="1">INDEX(AS$7:AS$30,AL180,1)</f>
        <v>-4.774</v>
      </c>
      <c r="AS180" s="6">
        <f ca="1">INDEX(AT$7:AT$30,AL180,1)</f>
        <v>-7.024</v>
      </c>
      <c r="AT180" s="24">
        <f t="shared" ref="AT180:AT182" ca="1" si="764">(ABS(AP180)+ABS(AR180))*SIGN(AP180)</f>
        <v>-83.817999999999998</v>
      </c>
      <c r="AU180" s="24">
        <f t="shared" ref="AU180:AU182" ca="1" si="765">(ABS(AQ180)+ABS(AS180))*SIGN(AQ180)</f>
        <v>-47.253999999999998</v>
      </c>
      <c r="AV180" s="24">
        <f t="shared" ref="AV180:AV182" ca="1" si="766">(ABS(AT180)+0.3*ABS(AU180))*SIGN(AT180)</f>
        <v>-97.994199999999992</v>
      </c>
      <c r="AW180" s="24">
        <f t="shared" ca="1" si="747"/>
        <v>-72.3994</v>
      </c>
      <c r="AX180" s="24">
        <f ca="1">IF($C$2&lt;=$C$3,AV180,AW180)</f>
        <v>-97.994199999999992</v>
      </c>
      <c r="AY180" s="48">
        <f t="shared" ref="AY180:AY182" ca="1" si="767">AN180</f>
        <v>-34.674999999999997</v>
      </c>
      <c r="AZ180" s="48">
        <f t="shared" ref="AZ180:AZ182" ca="1" si="768">AO180+AX180</f>
        <v>-120.31819999999999</v>
      </c>
      <c r="BA180" s="48">
        <f t="shared" ref="BA180:BA182" ca="1" si="769">AO180-AX180</f>
        <v>75.670199999999994</v>
      </c>
      <c r="BC180" s="38"/>
      <c r="BD180" s="8">
        <f>BD179+1</f>
        <v>18</v>
      </c>
      <c r="BE180" s="8" t="s">
        <v>10</v>
      </c>
      <c r="BF180" s="6">
        <f ca="1">INDEX(BG$7:BG$30,BD180,1)</f>
        <v>-29.050999999999998</v>
      </c>
      <c r="BG180" s="6">
        <f ca="1">INDEX(BH$7:BH$30,BD180,1)</f>
        <v>-19.135000000000002</v>
      </c>
      <c r="BH180" s="6">
        <f ca="1">INDEX(BI$7:BI$30,BD180,1)</f>
        <v>-151.50299999999999</v>
      </c>
      <c r="BI180" s="6">
        <f ca="1">INDEX(BJ$7:BJ$30,BD180,1)</f>
        <v>-76.822999999999993</v>
      </c>
      <c r="BJ180" s="6">
        <f ca="1">INDEX(BK$7:BK$30,BD180,1)</f>
        <v>-9.1189999999999998</v>
      </c>
      <c r="BK180" s="6">
        <f ca="1">INDEX(BL$7:BL$30,BD180,1)</f>
        <v>-13.416</v>
      </c>
      <c r="BL180" s="24">
        <f t="shared" ref="BL180:BL182" ca="1" si="770">(ABS(BH180)+ABS(BJ180))*SIGN(BH180)</f>
        <v>-160.62199999999999</v>
      </c>
      <c r="BM180" s="24">
        <f t="shared" ref="BM180:BM182" ca="1" si="771">(ABS(BI180)+ABS(BK180))*SIGN(BI180)</f>
        <v>-90.23899999999999</v>
      </c>
      <c r="BN180" s="24">
        <f t="shared" ref="BN180:BN182" ca="1" si="772">(ABS(BL180)+0.3*ABS(BM180))*SIGN(BL180)</f>
        <v>-187.69369999999998</v>
      </c>
      <c r="BO180" s="24">
        <f t="shared" ca="1" si="748"/>
        <v>-138.42559999999997</v>
      </c>
      <c r="BP180" s="24">
        <f ca="1">IF($C$2&lt;=$C$3,BN180,BO180)</f>
        <v>-187.69369999999998</v>
      </c>
      <c r="BQ180" s="48">
        <f t="shared" ref="BQ180:BQ182" ca="1" si="773">BF180</f>
        <v>-29.050999999999998</v>
      </c>
      <c r="BR180" s="48">
        <f t="shared" ref="BR180:BR182" ca="1" si="774">BG180+BP180</f>
        <v>-206.82869999999997</v>
      </c>
      <c r="BS180" s="48">
        <f t="shared" ref="BS180:BS182" ca="1" si="775">BG180-BP180</f>
        <v>168.55869999999999</v>
      </c>
      <c r="BU180" s="38"/>
      <c r="BV180" s="8">
        <f>BV179+1</f>
        <v>18</v>
      </c>
      <c r="BW180" s="8" t="s">
        <v>10</v>
      </c>
      <c r="BX180" s="6">
        <f ca="1">INDEX(BY$7:BY$30,BV180,1)</f>
        <v>-51.11</v>
      </c>
      <c r="BY180" s="6">
        <f ca="1">INDEX(BZ$7:BZ$30,BV180,1)</f>
        <v>-33.143000000000001</v>
      </c>
      <c r="BZ180" s="6">
        <f ca="1">INDEX(CA$7:CA$30,BV180,1)</f>
        <v>-168.691</v>
      </c>
      <c r="CA180" s="6">
        <f ca="1">INDEX(CB$7:CB$30,BV180,1)</f>
        <v>-85.436999999999998</v>
      </c>
      <c r="CB180" s="6">
        <f ca="1">INDEX(CC$7:CC$30,BV180,1)</f>
        <v>-10.141999999999999</v>
      </c>
      <c r="CC180" s="6">
        <f ca="1">INDEX(CD$7:CD$30,BV180,1)</f>
        <v>-14.92</v>
      </c>
      <c r="CD180" s="24">
        <f t="shared" ref="CD180:CD182" ca="1" si="776">(ABS(BZ180)+ABS(CB180))*SIGN(BZ180)</f>
        <v>-178.833</v>
      </c>
      <c r="CE180" s="24">
        <f t="shared" ref="CE180:CE182" ca="1" si="777">(ABS(CA180)+ABS(CC180))*SIGN(CA180)</f>
        <v>-100.357</v>
      </c>
      <c r="CF180" s="24">
        <f t="shared" ref="CF180:CF182" ca="1" si="778">(ABS(CD180)+0.3*ABS(CE180))*SIGN(CD180)</f>
        <v>-208.9401</v>
      </c>
      <c r="CG180" s="24">
        <f t="shared" ca="1" si="749"/>
        <v>-154.0069</v>
      </c>
      <c r="CH180" s="24">
        <f ca="1">IF($C$2&lt;=$C$3,CF180,CG180)</f>
        <v>-208.9401</v>
      </c>
      <c r="CI180" s="48">
        <f t="shared" ref="CI180:CI182" ca="1" si="779">BX180</f>
        <v>-51.11</v>
      </c>
      <c r="CJ180" s="48">
        <f t="shared" ref="CJ180:CJ182" ca="1" si="780">BY180+CH180</f>
        <v>-242.0831</v>
      </c>
      <c r="CK180" s="48">
        <f t="shared" ref="CK180:CK182" ca="1" si="781">BY180-CH180</f>
        <v>175.7971</v>
      </c>
      <c r="CM180" s="38"/>
      <c r="CN180" s="8">
        <f>CN179+1</f>
        <v>18</v>
      </c>
      <c r="CO180" s="8" t="s">
        <v>10</v>
      </c>
      <c r="CP180" s="6">
        <f ca="1">INDEX(CQ$7:CQ$30,CN180,1)</f>
        <v>-27.271999999999998</v>
      </c>
      <c r="CQ180" s="6">
        <f ca="1">INDEX(CR$7:CR$30,CN180,1)</f>
        <v>-17.366</v>
      </c>
      <c r="CR180" s="6">
        <f ca="1">INDEX(CS$7:CS$30,CN180,1)</f>
        <v>-114.43300000000001</v>
      </c>
      <c r="CS180" s="6">
        <f ca="1">INDEX(CT$7:CT$30,CN180,1)</f>
        <v>-58.054000000000002</v>
      </c>
      <c r="CT180" s="6">
        <f ca="1">INDEX(CU$7:CU$30,CN180,1)</f>
        <v>-6.883</v>
      </c>
      <c r="CU180" s="6">
        <f ca="1">INDEX(CV$7:CV$30,CN180,1)</f>
        <v>-10.125999999999999</v>
      </c>
      <c r="CV180" s="24">
        <f t="shared" ref="CV180:CV182" ca="1" si="782">(ABS(CR180)+ABS(CT180))*SIGN(CR180)</f>
        <v>-121.316</v>
      </c>
      <c r="CW180" s="24">
        <f t="shared" ref="CW180:CW182" ca="1" si="783">(ABS(CS180)+ABS(CU180))*SIGN(CS180)</f>
        <v>-68.180000000000007</v>
      </c>
      <c r="CX180" s="24">
        <f t="shared" ref="CX180:CX182" ca="1" si="784">(ABS(CV180)+0.3*ABS(CW180))*SIGN(CV180)</f>
        <v>-141.77000000000001</v>
      </c>
      <c r="CY180" s="24">
        <f t="shared" ca="1" si="750"/>
        <v>-104.57480000000001</v>
      </c>
      <c r="CZ180" s="24">
        <f ca="1">IF($C$2&lt;=$C$3,CX180,CY180)</f>
        <v>-141.77000000000001</v>
      </c>
      <c r="DA180" s="48">
        <f t="shared" ref="DA180:DA182" ca="1" si="785">CP180</f>
        <v>-27.271999999999998</v>
      </c>
      <c r="DB180" s="48">
        <f t="shared" ref="DB180:DB182" ca="1" si="786">CQ180+CZ180</f>
        <v>-159.13600000000002</v>
      </c>
      <c r="DC180" s="48">
        <f t="shared" ref="DC180:DC182" ca="1" si="787">CQ180-CZ180</f>
        <v>124.40400000000001</v>
      </c>
      <c r="DE180" s="38"/>
      <c r="DF180" s="8">
        <f>DF179+1</f>
        <v>18</v>
      </c>
      <c r="DG180" s="8" t="s">
        <v>10</v>
      </c>
      <c r="DH180" s="6">
        <f ca="1">INDEX(DI$7:DI$30,DF180,1)</f>
        <v>-27.271999999999998</v>
      </c>
      <c r="DI180" s="6">
        <f ca="1">INDEX(DJ$7:DJ$30,DF180,1)</f>
        <v>-17.366</v>
      </c>
      <c r="DJ180" s="6">
        <f ca="1">INDEX(DK$7:DK$30,DF180,1)</f>
        <v>-114.43300000000001</v>
      </c>
      <c r="DK180" s="6">
        <f ca="1">INDEX(DL$7:DL$30,DF180,1)</f>
        <v>-58.054000000000002</v>
      </c>
      <c r="DL180" s="6">
        <f ca="1">INDEX(DM$7:DM$30,DF180,1)</f>
        <v>-6.883</v>
      </c>
      <c r="DM180" s="6">
        <f ca="1">INDEX(DN$7:DN$30,DF180,1)</f>
        <v>-10.125999999999999</v>
      </c>
      <c r="DN180" s="24">
        <f t="shared" ref="DN180:DN182" ca="1" si="788">(ABS(DJ180)+ABS(DL180))*SIGN(DJ180)</f>
        <v>-121.316</v>
      </c>
      <c r="DO180" s="24">
        <f t="shared" ref="DO180:DO182" ca="1" si="789">(ABS(DK180)+ABS(DM180))*SIGN(DK180)</f>
        <v>-68.180000000000007</v>
      </c>
      <c r="DP180" s="24">
        <f t="shared" ref="DP180:DP182" ca="1" si="790">(ABS(DN180)+0.3*ABS(DO180))*SIGN(DN180)</f>
        <v>-141.77000000000001</v>
      </c>
      <c r="DQ180" s="24">
        <f t="shared" ca="1" si="751"/>
        <v>-104.57480000000001</v>
      </c>
      <c r="DR180" s="24">
        <f ca="1">IF($C$2&lt;=$C$3,DP180,DQ180)</f>
        <v>-141.77000000000001</v>
      </c>
      <c r="DS180" s="48">
        <f t="shared" ref="DS180:DS182" ca="1" si="791">DH180</f>
        <v>-27.271999999999998</v>
      </c>
      <c r="DT180" s="48">
        <f t="shared" ref="DT180:DT182" ca="1" si="792">DI180+DR180</f>
        <v>-159.13600000000002</v>
      </c>
      <c r="DU180" s="48">
        <f t="shared" ref="DU180:DU182" ca="1" si="793">DI180-DR180</f>
        <v>124.40400000000001</v>
      </c>
    </row>
    <row r="181" spans="1:125">
      <c r="B181" s="8">
        <f t="shared" ref="B181:B182" si="794">B180+1</f>
        <v>19</v>
      </c>
      <c r="C181" s="8" t="s">
        <v>9</v>
      </c>
      <c r="D181" s="6">
        <f ca="1">INDEX(E$7:E$30,B181,1)</f>
        <v>39.207000000000001</v>
      </c>
      <c r="E181" s="6">
        <f ca="1">INDEX(F$7:F$30,B181,1)</f>
        <v>27.809000000000001</v>
      </c>
      <c r="F181" s="6">
        <f ca="1">INDEX(G$7:G$30,B181,1)</f>
        <v>-82.12</v>
      </c>
      <c r="G181" s="6">
        <f ca="1">INDEX(H$7:H$30,B181,1)</f>
        <v>-41.530999999999999</v>
      </c>
      <c r="H181" s="6">
        <f ca="1">INDEX(I$7:I$30,B181,1)</f>
        <v>-4.9269999999999996</v>
      </c>
      <c r="I181" s="6">
        <f ca="1">INDEX(J$7:J$30,B181,1)</f>
        <v>-7.2489999999999997</v>
      </c>
      <c r="J181" s="24">
        <f t="shared" ca="1" si="752"/>
        <v>-87.046999999999997</v>
      </c>
      <c r="K181" s="24">
        <f t="shared" ca="1" si="753"/>
        <v>-48.78</v>
      </c>
      <c r="L181" s="24">
        <f t="shared" ca="1" si="754"/>
        <v>-101.681</v>
      </c>
      <c r="M181" s="24">
        <f t="shared" ca="1" si="745"/>
        <v>-74.894099999999995</v>
      </c>
      <c r="N181" s="24">
        <f ca="1">IF($C$2&lt;=$C$3,L181,M181)</f>
        <v>-101.681</v>
      </c>
      <c r="O181" s="24">
        <f t="shared" ca="1" si="755"/>
        <v>39.207000000000001</v>
      </c>
      <c r="P181" s="24">
        <f t="shared" ca="1" si="756"/>
        <v>-73.872</v>
      </c>
      <c r="Q181" s="24">
        <f t="shared" ca="1" si="757"/>
        <v>129.49</v>
      </c>
      <c r="S181" s="38"/>
      <c r="T181" s="8">
        <f t="shared" ref="T181:T182" si="795">T180+1</f>
        <v>19</v>
      </c>
      <c r="U181" s="8" t="s">
        <v>9</v>
      </c>
      <c r="V181" s="6">
        <f ca="1">INDEX(W$7:W$30,T181,1)</f>
        <v>29.646000000000001</v>
      </c>
      <c r="W181" s="6">
        <f ca="1">INDEX(X$7:X$30,T181,1)</f>
        <v>21.677</v>
      </c>
      <c r="X181" s="6">
        <f ca="1">INDEX(Y$7:Y$30,T181,1)</f>
        <v>-93.581999999999994</v>
      </c>
      <c r="Y181" s="6">
        <f ca="1">INDEX(Z$7:Z$30,T181,1)</f>
        <v>-47.393000000000001</v>
      </c>
      <c r="Z181" s="6">
        <f ca="1">INDEX(AA$7:AA$30,T181,1)</f>
        <v>-5.6230000000000002</v>
      </c>
      <c r="AA181" s="6">
        <f ca="1">INDEX(AB$7:AB$30,T181,1)</f>
        <v>-8.2729999999999997</v>
      </c>
      <c r="AB181" s="24">
        <f t="shared" ca="1" si="758"/>
        <v>-99.204999999999998</v>
      </c>
      <c r="AC181" s="24">
        <f t="shared" ca="1" si="759"/>
        <v>-55.665999999999997</v>
      </c>
      <c r="AD181" s="24">
        <f t="shared" ca="1" si="760"/>
        <v>-115.90479999999999</v>
      </c>
      <c r="AE181" s="24">
        <f t="shared" ca="1" si="746"/>
        <v>-85.427499999999995</v>
      </c>
      <c r="AF181" s="24">
        <f ca="1">IF($C$2&lt;=$C$3,AD181,AE181)</f>
        <v>-115.90479999999999</v>
      </c>
      <c r="AG181" s="24">
        <f t="shared" ca="1" si="761"/>
        <v>29.646000000000001</v>
      </c>
      <c r="AH181" s="24">
        <f t="shared" ca="1" si="762"/>
        <v>-94.227800000000002</v>
      </c>
      <c r="AI181" s="24">
        <f t="shared" ca="1" si="763"/>
        <v>137.58179999999999</v>
      </c>
      <c r="AK181" s="38"/>
      <c r="AL181" s="8">
        <f t="shared" ref="AL181:AL182" si="796">AL180+1</f>
        <v>19</v>
      </c>
      <c r="AM181" s="8" t="s">
        <v>9</v>
      </c>
      <c r="AN181" s="6">
        <f ca="1">INDEX(AO$7:AO$30,AL181,1)</f>
        <v>61.09</v>
      </c>
      <c r="AO181" s="6">
        <f ca="1">INDEX(AP$7:AP$30,AL181,1)</f>
        <v>39.468000000000004</v>
      </c>
      <c r="AP181" s="6">
        <f ca="1">INDEX(AQ$7:AQ$30,AL181,1)</f>
        <v>-71.772999999999996</v>
      </c>
      <c r="AQ181" s="6">
        <f ca="1">INDEX(AR$7:AR$30,AL181,1)</f>
        <v>-36.451000000000001</v>
      </c>
      <c r="AR181" s="6">
        <f ca="1">INDEX(AS$7:AS$30,AL181,1)</f>
        <v>-4.327</v>
      </c>
      <c r="AS181" s="6">
        <f ca="1">INDEX(AT$7:AT$30,AL181,1)</f>
        <v>-6.3659999999999997</v>
      </c>
      <c r="AT181" s="24">
        <f t="shared" ca="1" si="764"/>
        <v>-76.099999999999994</v>
      </c>
      <c r="AU181" s="24">
        <f t="shared" ca="1" si="765"/>
        <v>-42.817</v>
      </c>
      <c r="AV181" s="24">
        <f t="shared" ca="1" si="766"/>
        <v>-88.945099999999996</v>
      </c>
      <c r="AW181" s="24">
        <f t="shared" ca="1" si="747"/>
        <v>-65.646999999999991</v>
      </c>
      <c r="AX181" s="24">
        <f ca="1">IF($C$2&lt;=$C$3,AV181,AW181)</f>
        <v>-88.945099999999996</v>
      </c>
      <c r="AY181" s="24">
        <f t="shared" ca="1" si="767"/>
        <v>61.09</v>
      </c>
      <c r="AZ181" s="24">
        <f t="shared" ca="1" si="768"/>
        <v>-49.477099999999993</v>
      </c>
      <c r="BA181" s="24">
        <f t="shared" ca="1" si="769"/>
        <v>128.41309999999999</v>
      </c>
      <c r="BC181" s="38"/>
      <c r="BD181" s="8">
        <f t="shared" ref="BD181:BD182" si="797">BD180+1</f>
        <v>19</v>
      </c>
      <c r="BE181" s="8" t="s">
        <v>9</v>
      </c>
      <c r="BF181" s="6">
        <f ca="1">INDEX(BG$7:BG$30,BD181,1)</f>
        <v>56.604999999999997</v>
      </c>
      <c r="BG181" s="6">
        <f ca="1">INDEX(BH$7:BH$30,BD181,1)</f>
        <v>36.524000000000001</v>
      </c>
      <c r="BH181" s="6">
        <f ca="1">INDEX(BI$7:BI$30,BD181,1)</f>
        <v>-71.923000000000002</v>
      </c>
      <c r="BI181" s="6">
        <f ca="1">INDEX(BJ$7:BJ$30,BD181,1)</f>
        <v>-36.508000000000003</v>
      </c>
      <c r="BJ181" s="6">
        <f ca="1">INDEX(BK$7:BK$30,BD181,1)</f>
        <v>-4.3330000000000002</v>
      </c>
      <c r="BK181" s="6">
        <f ca="1">INDEX(BL$7:BL$30,BD181,1)</f>
        <v>-6.375</v>
      </c>
      <c r="BL181" s="24">
        <f t="shared" ca="1" si="770"/>
        <v>-76.256</v>
      </c>
      <c r="BM181" s="24">
        <f t="shared" ca="1" si="771"/>
        <v>-42.883000000000003</v>
      </c>
      <c r="BN181" s="24">
        <f t="shared" ca="1" si="772"/>
        <v>-89.120900000000006</v>
      </c>
      <c r="BO181" s="24">
        <f t="shared" ca="1" si="748"/>
        <v>-65.759799999999998</v>
      </c>
      <c r="BP181" s="24">
        <f ca="1">IF($C$2&lt;=$C$3,BN181,BO181)</f>
        <v>-89.120900000000006</v>
      </c>
      <c r="BQ181" s="24">
        <f t="shared" ca="1" si="773"/>
        <v>56.604999999999997</v>
      </c>
      <c r="BR181" s="24">
        <f t="shared" ca="1" si="774"/>
        <v>-52.596900000000005</v>
      </c>
      <c r="BS181" s="24">
        <f t="shared" ca="1" si="775"/>
        <v>125.64490000000001</v>
      </c>
      <c r="BU181" s="38"/>
      <c r="BV181" s="8">
        <f t="shared" ref="BV181:BV182" si="798">BV180+1</f>
        <v>19</v>
      </c>
      <c r="BW181" s="8" t="s">
        <v>9</v>
      </c>
      <c r="BX181" s="6">
        <f ca="1">INDEX(BY$7:BY$30,BV181,1)</f>
        <v>71.418999999999997</v>
      </c>
      <c r="BY181" s="6">
        <f ca="1">INDEX(BZ$7:BZ$30,BV181,1)</f>
        <v>46.326000000000001</v>
      </c>
      <c r="BZ181" s="6">
        <f ca="1">INDEX(CA$7:CA$30,BV181,1)</f>
        <v>-80.349999999999994</v>
      </c>
      <c r="CA181" s="6">
        <f ca="1">INDEX(CB$7:CB$30,BV181,1)</f>
        <v>-40.692</v>
      </c>
      <c r="CB181" s="6">
        <f ca="1">INDEX(CC$7:CC$30,BV181,1)</f>
        <v>-4.83</v>
      </c>
      <c r="CC181" s="6">
        <f ca="1">INDEX(CD$7:CD$30,BV181,1)</f>
        <v>-7.1059999999999999</v>
      </c>
      <c r="CD181" s="24">
        <f t="shared" ca="1" si="776"/>
        <v>-85.179999999999993</v>
      </c>
      <c r="CE181" s="24">
        <f t="shared" ca="1" si="777"/>
        <v>-47.798000000000002</v>
      </c>
      <c r="CF181" s="24">
        <f t="shared" ca="1" si="778"/>
        <v>-99.51939999999999</v>
      </c>
      <c r="CG181" s="24">
        <f t="shared" ca="1" si="749"/>
        <v>-73.352000000000004</v>
      </c>
      <c r="CH181" s="24">
        <f ca="1">IF($C$2&lt;=$C$3,CF181,CG181)</f>
        <v>-99.51939999999999</v>
      </c>
      <c r="CI181" s="24">
        <f t="shared" ca="1" si="779"/>
        <v>71.418999999999997</v>
      </c>
      <c r="CJ181" s="24">
        <f t="shared" ca="1" si="780"/>
        <v>-53.19339999999999</v>
      </c>
      <c r="CK181" s="24">
        <f t="shared" ca="1" si="781"/>
        <v>145.84539999999998</v>
      </c>
      <c r="CM181" s="38"/>
      <c r="CN181" s="8">
        <f t="shared" ref="CN181:CN182" si="799">CN180+1</f>
        <v>19</v>
      </c>
      <c r="CO181" s="8" t="s">
        <v>9</v>
      </c>
      <c r="CP181" s="6">
        <f ca="1">INDEX(CQ$7:CQ$30,CN181,1)</f>
        <v>63.752000000000002</v>
      </c>
      <c r="CQ181" s="6">
        <f ca="1">INDEX(CR$7:CR$30,CN181,1)</f>
        <v>41.533999999999999</v>
      </c>
      <c r="CR181" s="6">
        <f ca="1">INDEX(CS$7:CS$30,CN181,1)</f>
        <v>-73.891999999999996</v>
      </c>
      <c r="CS181" s="6">
        <f ca="1">INDEX(CT$7:CT$30,CN181,1)</f>
        <v>-37.447000000000003</v>
      </c>
      <c r="CT181" s="6">
        <f ca="1">INDEX(CU$7:CU$30,CN181,1)</f>
        <v>-4.4400000000000004</v>
      </c>
      <c r="CU181" s="6">
        <f ca="1">INDEX(CV$7:CV$30,CN181,1)</f>
        <v>-6.532</v>
      </c>
      <c r="CV181" s="24">
        <f t="shared" ca="1" si="782"/>
        <v>-78.331999999999994</v>
      </c>
      <c r="CW181" s="24">
        <f t="shared" ca="1" si="783"/>
        <v>-43.978999999999999</v>
      </c>
      <c r="CX181" s="24">
        <f t="shared" ca="1" si="784"/>
        <v>-91.525700000000001</v>
      </c>
      <c r="CY181" s="24">
        <f t="shared" ca="1" si="750"/>
        <v>-67.4786</v>
      </c>
      <c r="CZ181" s="24">
        <f ca="1">IF($C$2&lt;=$C$3,CX181,CY181)</f>
        <v>-91.525700000000001</v>
      </c>
      <c r="DA181" s="24">
        <f t="shared" ca="1" si="785"/>
        <v>63.752000000000002</v>
      </c>
      <c r="DB181" s="24">
        <f t="shared" ca="1" si="786"/>
        <v>-49.991700000000002</v>
      </c>
      <c r="DC181" s="24">
        <f t="shared" ca="1" si="787"/>
        <v>133.05969999999999</v>
      </c>
      <c r="DE181" s="38"/>
      <c r="DF181" s="8">
        <f t="shared" ref="DF181:DF182" si="800">DF180+1</f>
        <v>19</v>
      </c>
      <c r="DG181" s="8" t="s">
        <v>9</v>
      </c>
      <c r="DH181" s="6">
        <f ca="1">INDEX(DI$7:DI$30,DF181,1)</f>
        <v>63.752000000000002</v>
      </c>
      <c r="DI181" s="6">
        <f ca="1">INDEX(DJ$7:DJ$30,DF181,1)</f>
        <v>41.533999999999999</v>
      </c>
      <c r="DJ181" s="6">
        <f ca="1">INDEX(DK$7:DK$30,DF181,1)</f>
        <v>-73.891999999999996</v>
      </c>
      <c r="DK181" s="6">
        <f ca="1">INDEX(DL$7:DL$30,DF181,1)</f>
        <v>-37.447000000000003</v>
      </c>
      <c r="DL181" s="6">
        <f ca="1">INDEX(DM$7:DM$30,DF181,1)</f>
        <v>-4.4400000000000004</v>
      </c>
      <c r="DM181" s="6">
        <f ca="1">INDEX(DN$7:DN$30,DF181,1)</f>
        <v>-6.532</v>
      </c>
      <c r="DN181" s="24">
        <f t="shared" ca="1" si="788"/>
        <v>-78.331999999999994</v>
      </c>
      <c r="DO181" s="24">
        <f t="shared" ca="1" si="789"/>
        <v>-43.978999999999999</v>
      </c>
      <c r="DP181" s="24">
        <f t="shared" ca="1" si="790"/>
        <v>-91.525700000000001</v>
      </c>
      <c r="DQ181" s="24">
        <f t="shared" ca="1" si="751"/>
        <v>-67.4786</v>
      </c>
      <c r="DR181" s="24">
        <f ca="1">IF($C$2&lt;=$C$3,DP181,DQ181)</f>
        <v>-91.525700000000001</v>
      </c>
      <c r="DS181" s="24">
        <f t="shared" ca="1" si="791"/>
        <v>63.752000000000002</v>
      </c>
      <c r="DT181" s="24">
        <f t="shared" ca="1" si="792"/>
        <v>-49.991700000000002</v>
      </c>
      <c r="DU181" s="24">
        <f t="shared" ca="1" si="793"/>
        <v>133.05969999999999</v>
      </c>
    </row>
    <row r="182" spans="1:125">
      <c r="B182" s="8">
        <f t="shared" si="794"/>
        <v>20</v>
      </c>
      <c r="C182" s="8" t="s">
        <v>8</v>
      </c>
      <c r="D182" s="6">
        <f ca="1">INDEX(E$7:E$30,B182,1)</f>
        <v>-35.957000000000001</v>
      </c>
      <c r="E182" s="6">
        <f ca="1">INDEX(F$7:F$30,B182,1)</f>
        <v>-25.940999999999999</v>
      </c>
      <c r="F182" s="6">
        <f ca="1">INDEX(G$7:G$30,B182,1)</f>
        <v>-82.12</v>
      </c>
      <c r="G182" s="6">
        <f ca="1">INDEX(H$7:H$30,B182,1)</f>
        <v>-41.530999999999999</v>
      </c>
      <c r="H182" s="6">
        <f ca="1">INDEX(I$7:I$30,B182,1)</f>
        <v>-4.9269999999999996</v>
      </c>
      <c r="I182" s="6">
        <f ca="1">INDEX(J$7:J$30,B182,1)</f>
        <v>-7.2489999999999997</v>
      </c>
      <c r="J182" s="24">
        <f t="shared" ca="1" si="752"/>
        <v>-87.046999999999997</v>
      </c>
      <c r="K182" s="24">
        <f t="shared" ca="1" si="753"/>
        <v>-48.78</v>
      </c>
      <c r="L182" s="24">
        <f t="shared" ca="1" si="754"/>
        <v>-101.681</v>
      </c>
      <c r="M182" s="24">
        <f t="shared" ca="1" si="745"/>
        <v>-74.894099999999995</v>
      </c>
      <c r="N182" s="24">
        <f ca="1">IF($C$2&lt;=$C$3,L182,M182)</f>
        <v>-101.681</v>
      </c>
      <c r="O182" s="24">
        <f t="shared" ca="1" si="755"/>
        <v>-35.957000000000001</v>
      </c>
      <c r="P182" s="24">
        <f t="shared" ca="1" si="756"/>
        <v>-127.622</v>
      </c>
      <c r="Q182" s="24">
        <f t="shared" ca="1" si="757"/>
        <v>75.739999999999995</v>
      </c>
      <c r="S182" s="38"/>
      <c r="T182" s="8">
        <f t="shared" si="795"/>
        <v>20</v>
      </c>
      <c r="U182" s="8" t="s">
        <v>8</v>
      </c>
      <c r="V182" s="6">
        <f ca="1">INDEX(W$7:W$30,T182,1)</f>
        <v>-36.777999999999999</v>
      </c>
      <c r="W182" s="6">
        <f ca="1">INDEX(X$7:X$30,T182,1)</f>
        <v>-25.823</v>
      </c>
      <c r="X182" s="6">
        <f ca="1">INDEX(Y$7:Y$30,T182,1)</f>
        <v>-93.581999999999994</v>
      </c>
      <c r="Y182" s="6">
        <f ca="1">INDEX(Z$7:Z$30,T182,1)</f>
        <v>-47.393000000000001</v>
      </c>
      <c r="Z182" s="6">
        <f ca="1">INDEX(AA$7:AA$30,T182,1)</f>
        <v>-5.6230000000000002</v>
      </c>
      <c r="AA182" s="6">
        <f ca="1">INDEX(AB$7:AB$30,T182,1)</f>
        <v>-8.2729999999999997</v>
      </c>
      <c r="AB182" s="24">
        <f t="shared" ca="1" si="758"/>
        <v>-99.204999999999998</v>
      </c>
      <c r="AC182" s="24">
        <f t="shared" ca="1" si="759"/>
        <v>-55.665999999999997</v>
      </c>
      <c r="AD182" s="24">
        <f t="shared" ca="1" si="760"/>
        <v>-115.90479999999999</v>
      </c>
      <c r="AE182" s="24">
        <f t="shared" ca="1" si="746"/>
        <v>-85.427499999999995</v>
      </c>
      <c r="AF182" s="24">
        <f ca="1">IF($C$2&lt;=$C$3,AD182,AE182)</f>
        <v>-115.90479999999999</v>
      </c>
      <c r="AG182" s="24">
        <f t="shared" ca="1" si="761"/>
        <v>-36.777999999999999</v>
      </c>
      <c r="AH182" s="24">
        <f t="shared" ca="1" si="762"/>
        <v>-141.7278</v>
      </c>
      <c r="AI182" s="24">
        <f t="shared" ca="1" si="763"/>
        <v>90.081799999999987</v>
      </c>
      <c r="AK182" s="38"/>
      <c r="AL182" s="8">
        <f t="shared" si="796"/>
        <v>20</v>
      </c>
      <c r="AM182" s="8" t="s">
        <v>8</v>
      </c>
      <c r="AN182" s="6">
        <f ca="1">INDEX(AO$7:AO$30,AL182,1)</f>
        <v>-64.349999999999994</v>
      </c>
      <c r="AO182" s="6">
        <f ca="1">INDEX(AP$7:AP$30,AL182,1)</f>
        <v>-41.427999999999997</v>
      </c>
      <c r="AP182" s="6">
        <f ca="1">INDEX(AQ$7:AQ$30,AL182,1)</f>
        <v>-71.772999999999996</v>
      </c>
      <c r="AQ182" s="6">
        <f ca="1">INDEX(AR$7:AR$30,AL182,1)</f>
        <v>-36.451000000000001</v>
      </c>
      <c r="AR182" s="6">
        <f ca="1">INDEX(AS$7:AS$30,AL182,1)</f>
        <v>-4.327</v>
      </c>
      <c r="AS182" s="6">
        <f ca="1">INDEX(AT$7:AT$30,AL182,1)</f>
        <v>-6.3659999999999997</v>
      </c>
      <c r="AT182" s="24">
        <f t="shared" ca="1" si="764"/>
        <v>-76.099999999999994</v>
      </c>
      <c r="AU182" s="24">
        <f t="shared" ca="1" si="765"/>
        <v>-42.817</v>
      </c>
      <c r="AV182" s="24">
        <f t="shared" ca="1" si="766"/>
        <v>-88.945099999999996</v>
      </c>
      <c r="AW182" s="24">
        <f t="shared" ca="1" si="747"/>
        <v>-65.646999999999991</v>
      </c>
      <c r="AX182" s="24">
        <f ca="1">IF($C$2&lt;=$C$3,AV182,AW182)</f>
        <v>-88.945099999999996</v>
      </c>
      <c r="AY182" s="24">
        <f t="shared" ca="1" si="767"/>
        <v>-64.349999999999994</v>
      </c>
      <c r="AZ182" s="24">
        <f t="shared" ca="1" si="768"/>
        <v>-130.37309999999999</v>
      </c>
      <c r="BA182" s="24">
        <f t="shared" ca="1" si="769"/>
        <v>47.517099999999999</v>
      </c>
      <c r="BC182" s="38"/>
      <c r="BD182" s="8">
        <f t="shared" si="797"/>
        <v>20</v>
      </c>
      <c r="BE182" s="8" t="s">
        <v>8</v>
      </c>
      <c r="BF182" s="6">
        <f ca="1">INDEX(BG$7:BG$30,BD182,1)</f>
        <v>-53.731000000000002</v>
      </c>
      <c r="BG182" s="6">
        <f ca="1">INDEX(BH$7:BH$30,BD182,1)</f>
        <v>-35.027999999999999</v>
      </c>
      <c r="BH182" s="6">
        <f ca="1">INDEX(BI$7:BI$30,BD182,1)</f>
        <v>-71.923000000000002</v>
      </c>
      <c r="BI182" s="6">
        <f ca="1">INDEX(BJ$7:BJ$30,BD182,1)</f>
        <v>-36.508000000000003</v>
      </c>
      <c r="BJ182" s="6">
        <f ca="1">INDEX(BK$7:BK$30,BD182,1)</f>
        <v>-4.3330000000000002</v>
      </c>
      <c r="BK182" s="6">
        <f ca="1">INDEX(BL$7:BL$30,BD182,1)</f>
        <v>-6.375</v>
      </c>
      <c r="BL182" s="24">
        <f t="shared" ca="1" si="770"/>
        <v>-76.256</v>
      </c>
      <c r="BM182" s="24">
        <f t="shared" ca="1" si="771"/>
        <v>-42.883000000000003</v>
      </c>
      <c r="BN182" s="24">
        <f t="shared" ca="1" si="772"/>
        <v>-89.120900000000006</v>
      </c>
      <c r="BO182" s="24">
        <f t="shared" ca="1" si="748"/>
        <v>-65.759799999999998</v>
      </c>
      <c r="BP182" s="24">
        <f ca="1">IF($C$2&lt;=$C$3,BN182,BO182)</f>
        <v>-89.120900000000006</v>
      </c>
      <c r="BQ182" s="24">
        <f t="shared" ca="1" si="773"/>
        <v>-53.731000000000002</v>
      </c>
      <c r="BR182" s="24">
        <f t="shared" ca="1" si="774"/>
        <v>-124.1489</v>
      </c>
      <c r="BS182" s="24">
        <f t="shared" ca="1" si="775"/>
        <v>54.092900000000007</v>
      </c>
      <c r="BU182" s="38"/>
      <c r="BV182" s="8">
        <f t="shared" si="798"/>
        <v>20</v>
      </c>
      <c r="BW182" s="8" t="s">
        <v>8</v>
      </c>
      <c r="BX182" s="6">
        <f ca="1">INDEX(BY$7:BY$30,BV182,1)</f>
        <v>-73.397000000000006</v>
      </c>
      <c r="BY182" s="6">
        <f ca="1">INDEX(BZ$7:BZ$30,BV182,1)</f>
        <v>-47.585999999999999</v>
      </c>
      <c r="BZ182" s="6">
        <f ca="1">INDEX(CA$7:CA$30,BV182,1)</f>
        <v>-80.349999999999994</v>
      </c>
      <c r="CA182" s="6">
        <f ca="1">INDEX(CB$7:CB$30,BV182,1)</f>
        <v>-40.692</v>
      </c>
      <c r="CB182" s="6">
        <f ca="1">INDEX(CC$7:CC$30,BV182,1)</f>
        <v>-4.83</v>
      </c>
      <c r="CC182" s="6">
        <f ca="1">INDEX(CD$7:CD$30,BV182,1)</f>
        <v>-7.1059999999999999</v>
      </c>
      <c r="CD182" s="24">
        <f t="shared" ca="1" si="776"/>
        <v>-85.179999999999993</v>
      </c>
      <c r="CE182" s="24">
        <f t="shared" ca="1" si="777"/>
        <v>-47.798000000000002</v>
      </c>
      <c r="CF182" s="24">
        <f t="shared" ca="1" si="778"/>
        <v>-99.51939999999999</v>
      </c>
      <c r="CG182" s="24">
        <f t="shared" ca="1" si="749"/>
        <v>-73.352000000000004</v>
      </c>
      <c r="CH182" s="24">
        <f ca="1">IF($C$2&lt;=$C$3,CF182,CG182)</f>
        <v>-99.51939999999999</v>
      </c>
      <c r="CI182" s="24">
        <f t="shared" ca="1" si="779"/>
        <v>-73.397000000000006</v>
      </c>
      <c r="CJ182" s="24">
        <f t="shared" ca="1" si="780"/>
        <v>-147.10539999999997</v>
      </c>
      <c r="CK182" s="24">
        <f t="shared" ca="1" si="781"/>
        <v>51.933399999999992</v>
      </c>
      <c r="CM182" s="38"/>
      <c r="CN182" s="8">
        <f t="shared" si="799"/>
        <v>20</v>
      </c>
      <c r="CO182" s="8" t="s">
        <v>8</v>
      </c>
      <c r="CP182" s="6">
        <f ca="1">INDEX(CQ$7:CQ$30,CN182,1)</f>
        <v>-60.375999999999998</v>
      </c>
      <c r="CQ182" s="6">
        <f ca="1">INDEX(CR$7:CR$30,CN182,1)</f>
        <v>-38.962000000000003</v>
      </c>
      <c r="CR182" s="6">
        <f ca="1">INDEX(CS$7:CS$30,CN182,1)</f>
        <v>-73.891999999999996</v>
      </c>
      <c r="CS182" s="6">
        <f ca="1">INDEX(CT$7:CT$30,CN182,1)</f>
        <v>-37.447000000000003</v>
      </c>
      <c r="CT182" s="6">
        <f ca="1">INDEX(CU$7:CU$30,CN182,1)</f>
        <v>-4.4400000000000004</v>
      </c>
      <c r="CU182" s="6">
        <f ca="1">INDEX(CV$7:CV$30,CN182,1)</f>
        <v>-6.532</v>
      </c>
      <c r="CV182" s="24">
        <f t="shared" ca="1" si="782"/>
        <v>-78.331999999999994</v>
      </c>
      <c r="CW182" s="24">
        <f t="shared" ca="1" si="783"/>
        <v>-43.978999999999999</v>
      </c>
      <c r="CX182" s="24">
        <f t="shared" ca="1" si="784"/>
        <v>-91.525700000000001</v>
      </c>
      <c r="CY182" s="24">
        <f t="shared" ca="1" si="750"/>
        <v>-67.4786</v>
      </c>
      <c r="CZ182" s="24">
        <f ca="1">IF($C$2&lt;=$C$3,CX182,CY182)</f>
        <v>-91.525700000000001</v>
      </c>
      <c r="DA182" s="24">
        <f t="shared" ca="1" si="785"/>
        <v>-60.375999999999998</v>
      </c>
      <c r="DB182" s="24">
        <f t="shared" ca="1" si="786"/>
        <v>-130.48770000000002</v>
      </c>
      <c r="DC182" s="24">
        <f t="shared" ca="1" si="787"/>
        <v>52.563699999999997</v>
      </c>
      <c r="DE182" s="38"/>
      <c r="DF182" s="8">
        <f t="shared" si="800"/>
        <v>20</v>
      </c>
      <c r="DG182" s="8" t="s">
        <v>8</v>
      </c>
      <c r="DH182" s="6">
        <f ca="1">INDEX(DI$7:DI$30,DF182,1)</f>
        <v>-60.375999999999998</v>
      </c>
      <c r="DI182" s="6">
        <f ca="1">INDEX(DJ$7:DJ$30,DF182,1)</f>
        <v>-38.962000000000003</v>
      </c>
      <c r="DJ182" s="6">
        <f ca="1">INDEX(DK$7:DK$30,DF182,1)</f>
        <v>-73.891999999999996</v>
      </c>
      <c r="DK182" s="6">
        <f ca="1">INDEX(DL$7:DL$30,DF182,1)</f>
        <v>-37.447000000000003</v>
      </c>
      <c r="DL182" s="6">
        <f ca="1">INDEX(DM$7:DM$30,DF182,1)</f>
        <v>-4.4400000000000004</v>
      </c>
      <c r="DM182" s="6">
        <f ca="1">INDEX(DN$7:DN$30,DF182,1)</f>
        <v>-6.532</v>
      </c>
      <c r="DN182" s="24">
        <f t="shared" ca="1" si="788"/>
        <v>-78.331999999999994</v>
      </c>
      <c r="DO182" s="24">
        <f t="shared" ca="1" si="789"/>
        <v>-43.978999999999999</v>
      </c>
      <c r="DP182" s="24">
        <f t="shared" ca="1" si="790"/>
        <v>-91.525700000000001</v>
      </c>
      <c r="DQ182" s="24">
        <f t="shared" ca="1" si="751"/>
        <v>-67.4786</v>
      </c>
      <c r="DR182" s="24">
        <f ca="1">IF($C$2&lt;=$C$3,DP182,DQ182)</f>
        <v>-91.525700000000001</v>
      </c>
      <c r="DS182" s="24">
        <f t="shared" ca="1" si="791"/>
        <v>-60.375999999999998</v>
      </c>
      <c r="DT182" s="24">
        <f t="shared" ca="1" si="792"/>
        <v>-130.48770000000002</v>
      </c>
      <c r="DU182" s="24">
        <f t="shared" ca="1" si="793"/>
        <v>52.563699999999997</v>
      </c>
    </row>
    <row r="183" spans="1:125">
      <c r="C183" s="8" t="s">
        <v>58</v>
      </c>
      <c r="D183" s="6"/>
      <c r="E183" s="6"/>
      <c r="F183" s="6"/>
      <c r="G183" s="6"/>
      <c r="H183" s="6"/>
      <c r="I183" s="6"/>
      <c r="J183" s="6"/>
      <c r="K183" s="6"/>
      <c r="O183" s="24">
        <f ca="1">MIN(P172,MAX(0,P172/2-(O179-O180)/P173/P172))</f>
        <v>2.2429700388483846</v>
      </c>
      <c r="P183" s="24">
        <f ca="1">MIN(P172,MAX(0,P172/2-(P179-P180)/P174/P172))</f>
        <v>0</v>
      </c>
      <c r="Q183" s="24">
        <f ca="1">MIN(P172,MAX(0,P172/2-(Q179-Q180)/P174/P172))</f>
        <v>4.3</v>
      </c>
      <c r="S183" s="38"/>
      <c r="U183" s="8" t="s">
        <v>58</v>
      </c>
      <c r="V183" s="6"/>
      <c r="W183" s="6"/>
      <c r="X183" s="6"/>
      <c r="Y183" s="6"/>
      <c r="Z183" s="6"/>
      <c r="AA183" s="6"/>
      <c r="AB183" s="6"/>
      <c r="AC183" s="6"/>
      <c r="AG183" s="24">
        <f ca="1">MIN(AH172,MAX(0,AH172/2-(AG179-AG180)/AH173/AH172))</f>
        <v>1.6959773575815968</v>
      </c>
      <c r="AH183" s="24">
        <f ca="1">MIN(AH172,MAX(0,AH172/2-(AH179-AH180)/AH174/AH172))</f>
        <v>0</v>
      </c>
      <c r="AI183" s="24">
        <f ca="1">MIN(AH172,MAX(0,AH172/2-(AI179-AI180)/AH174/AH172))</f>
        <v>3.8</v>
      </c>
      <c r="AK183" s="38"/>
      <c r="AM183" s="8" t="s">
        <v>58</v>
      </c>
      <c r="AN183" s="6"/>
      <c r="AO183" s="6"/>
      <c r="AP183" s="6"/>
      <c r="AQ183" s="6"/>
      <c r="AR183" s="6"/>
      <c r="AS183" s="6"/>
      <c r="AT183" s="6"/>
      <c r="AU183" s="6"/>
      <c r="AY183" s="24">
        <f ca="1">MIN(AZ172,MAX(0,AZ172/2-(AY179-AY180)/AZ173/AZ172))</f>
        <v>1.5584103954081634</v>
      </c>
      <c r="AZ183" s="24">
        <f ca="1">MIN(AZ172,MAX(0,AZ172/2-(AZ179-AZ180)/AZ174/AZ172))</f>
        <v>0</v>
      </c>
      <c r="BA183" s="24">
        <f ca="1">MIN(AZ172,MAX(0,AZ172/2-(BA179-BA180)/AZ174/AZ172))</f>
        <v>3.2</v>
      </c>
      <c r="BC183" s="38"/>
      <c r="BE183" s="8" t="s">
        <v>58</v>
      </c>
      <c r="BF183" s="6"/>
      <c r="BG183" s="6"/>
      <c r="BH183" s="6"/>
      <c r="BI183" s="6"/>
      <c r="BJ183" s="6"/>
      <c r="BK183" s="6"/>
      <c r="BL183" s="6"/>
      <c r="BM183" s="6"/>
      <c r="BQ183" s="24">
        <f ca="1">MIN(BR172,MAX(0,BR172/2-(BQ179-BQ180)/BR173/BR172))</f>
        <v>1.6416727088167054</v>
      </c>
      <c r="BR183" s="24">
        <f ca="1">MIN(BR172,MAX(0,BR172/2-(BR179-BR180)/BR174/BR172))</f>
        <v>0</v>
      </c>
      <c r="BS183" s="24">
        <f ca="1">MIN(BR172,MAX(0,BR172/2-(BS179-BS180)/BR174/BR172))</f>
        <v>3.2</v>
      </c>
      <c r="BU183" s="38"/>
      <c r="BW183" s="8" t="s">
        <v>58</v>
      </c>
      <c r="BX183" s="6"/>
      <c r="BY183" s="6"/>
      <c r="BZ183" s="6"/>
      <c r="CA183" s="6"/>
      <c r="CB183" s="6"/>
      <c r="CC183" s="6"/>
      <c r="CD183" s="6"/>
      <c r="CE183" s="6"/>
      <c r="CI183" s="24">
        <f ca="1">MIN(CJ172,MAX(0,CJ172/2-(CI179-CI180)/CJ173/CJ172))</f>
        <v>2.0713153242735611</v>
      </c>
      <c r="CJ183" s="24">
        <f ca="1">MIN(CJ172,MAX(0,CJ172/2-(CJ179-CJ180)/CJ174/CJ172))</f>
        <v>0</v>
      </c>
      <c r="CK183" s="24">
        <f ca="1">MIN(CJ172,MAX(0,CJ172/2-(CK179-CK180)/CJ174/CJ172))</f>
        <v>4.2</v>
      </c>
      <c r="CM183" s="38"/>
      <c r="CO183" s="8" t="s">
        <v>58</v>
      </c>
      <c r="CP183" s="6"/>
      <c r="CQ183" s="6"/>
      <c r="CR183" s="6"/>
      <c r="CS183" s="6"/>
      <c r="CT183" s="6"/>
      <c r="CU183" s="6"/>
      <c r="CV183" s="6"/>
      <c r="CW183" s="6"/>
      <c r="DA183" s="24">
        <f ca="1">MIN(DB172,MAX(0,DB172/2-(DA179-DA180)/DB173/DB172))</f>
        <v>1.8489736401134313</v>
      </c>
      <c r="DB183" s="24">
        <f ca="1">MIN(DB172,MAX(0,DB172/2-(DB179-DB180)/DB174/DB172))</f>
        <v>0</v>
      </c>
      <c r="DC183" s="24">
        <f ca="1">MIN(DB172,MAX(0,DB172/2-(DC179-DC180)/DB174/DB172))</f>
        <v>3.6</v>
      </c>
      <c r="DE183" s="38"/>
      <c r="DG183" s="8" t="s">
        <v>58</v>
      </c>
      <c r="DH183" s="6"/>
      <c r="DI183" s="6"/>
      <c r="DJ183" s="6"/>
      <c r="DK183" s="6"/>
      <c r="DL183" s="6"/>
      <c r="DM183" s="6"/>
      <c r="DN183" s="6"/>
      <c r="DO183" s="6"/>
      <c r="DS183" s="24">
        <f ca="1">MIN(DT172,MAX(0,DT172/2-(DS179-DS180)/DT173/DT172))</f>
        <v>1.8489736401134313</v>
      </c>
      <c r="DT183" s="24">
        <f ca="1">MIN(DT172,MAX(0,DT172/2-(DT179-DT180)/DT174/DT172))</f>
        <v>0</v>
      </c>
      <c r="DU183" s="24">
        <f ca="1">MIN(DT172,MAX(0,DT172/2-(DU179-DU180)/DT174/DT172))</f>
        <v>3.6</v>
      </c>
    </row>
    <row r="184" spans="1:125">
      <c r="C184" s="8" t="s">
        <v>66</v>
      </c>
      <c r="O184" s="24">
        <f ca="1">O179+(P173*P172/2-(O179-O180)/P172)*O183-P173*O183^2/2</f>
        <v>14.770193561799118</v>
      </c>
      <c r="P184" s="24">
        <f ca="1">P179+(P174*P172/2-(P179-P180)/P172)*P183-P174*P183^2/2</f>
        <v>208.66500000000002</v>
      </c>
      <c r="Q184" s="24">
        <f ca="1">Q179+(P174*P172/2-(Q179-Q180)/P172)*Q183-P174*Q183^2/2</f>
        <v>191.89859999999993</v>
      </c>
      <c r="S184" s="38"/>
      <c r="U184" s="8" t="s">
        <v>66</v>
      </c>
      <c r="AG184" s="24">
        <f ca="1">AG179+(AH173*AH172/2-(AG179-AG180)/AH172)*AG183-AH173*AG183^2/2</f>
        <v>10.086204585533444</v>
      </c>
      <c r="AH184" s="24">
        <f ca="1">AH179+(AH174*AH172/2-(AH179-AH180)/AH172)*AH183-AH174*AH183^2/2</f>
        <v>207.3742</v>
      </c>
      <c r="AI184" s="24">
        <f ca="1">AI179+(AH174*AH172/2-(AI179-AI180)/AH172)*AI183-AH174*AI183^2/2</f>
        <v>202.0711</v>
      </c>
      <c r="AK184" s="38"/>
      <c r="AM184" s="8" t="s">
        <v>66</v>
      </c>
      <c r="AY184" s="24">
        <f ca="1">AY179+(AZ173*AZ172/2-(AY179-AY180)/AZ172)*AY183-AZ173*AY183^2/2</f>
        <v>18.143402026118068</v>
      </c>
      <c r="AZ184" s="24">
        <f ca="1">AZ179+(AZ174*AZ172/2-(AZ179-AZ180)/AZ172)*AZ183-AZ174*AZ183^2/2</f>
        <v>167.4417</v>
      </c>
      <c r="BA184" s="24">
        <f ca="1">BA179+(AZ174*AZ172/2-(BA179-BA180)/AZ172)*BA183-AZ174*BA183^2/2</f>
        <v>75.670199999999966</v>
      </c>
      <c r="BC184" s="38"/>
      <c r="BE184" s="8" t="s">
        <v>66</v>
      </c>
      <c r="BQ184" s="24">
        <f ca="1">BQ179+(BR173*BR172/2-(BQ179-BQ180)/BR172)*BQ183-BR173*BQ183^2/2</f>
        <v>12.814339236740501</v>
      </c>
      <c r="BR184" s="24">
        <f ca="1">BR179+(BR174*BR172/2-(BR179-BR180)/BR172)*BR183-BR174*BR183^2/2</f>
        <v>75.966799999999992</v>
      </c>
      <c r="BS184" s="24">
        <f ca="1">BS179+(BR174*BR172/2-(BS179-BS180)/BR172)*BS183-BR174*BS183^2/2</f>
        <v>168.55869999999993</v>
      </c>
      <c r="BU184" s="38"/>
      <c r="BW184" s="8" t="s">
        <v>66</v>
      </c>
      <c r="CI184" s="24">
        <f ca="1">CI179+(CJ173*CJ172/2-(CI179-CI180)/CJ172)*CI183-CJ173*CI183^2/2</f>
        <v>27.009585255115198</v>
      </c>
      <c r="CJ184" s="24">
        <f ca="1">CJ179+(CJ174*CJ172/2-(CJ179-CJ180)/CJ172)*CJ183-CJ174*CJ183^2/2</f>
        <v>178.54750000000001</v>
      </c>
      <c r="CK184" s="24">
        <f ca="1">CK179+(CJ174*CJ172/2-(CK179-CK180)/CJ172)*CK183-CJ174*CK183^2/2</f>
        <v>175.79709999999997</v>
      </c>
      <c r="CM184" s="38"/>
      <c r="CO184" s="8" t="s">
        <v>66</v>
      </c>
      <c r="DA184" s="24">
        <f ca="1">DA179+(DB173*DB172/2-(DA179-DA180)/DB172)*DA183-DB173*DA183^2/2</f>
        <v>25.587448716423538</v>
      </c>
      <c r="DB184" s="24">
        <f ca="1">DB179+(DB174*DB172/2-(DB179-DB180)/DB172)*DB183-DB174*DB183^2/2</f>
        <v>165.72720000000004</v>
      </c>
      <c r="DC184" s="24">
        <f ca="1">DC179+(DB174*DB172/2-(DC179-DC180)/DB172)*DC183-DB174*DC183^2/2</f>
        <v>124.40400000000002</v>
      </c>
      <c r="DE184" s="38"/>
      <c r="DG184" s="8" t="s">
        <v>66</v>
      </c>
      <c r="DS184" s="24">
        <f ca="1">DS179+(DT173*DT172/2-(DS179-DS180)/DT172)*DS183-DT173*DS183^2/2</f>
        <v>25.587448716423538</v>
      </c>
      <c r="DT184" s="24">
        <f ca="1">DT179+(DT174*DT172/2-(DT179-DT180)/DT172)*DT183-DT174*DT183^2/2</f>
        <v>165.72720000000004</v>
      </c>
      <c r="DU184" s="24">
        <f ca="1">DU179+(DT174*DT172/2-(DU179-DU180)/DT172)*DU183-DT174*DU183^2/2</f>
        <v>124.40400000000002</v>
      </c>
    </row>
    <row r="185" spans="1:125">
      <c r="S185" s="38"/>
      <c r="AK185" s="38"/>
      <c r="BC185" s="38"/>
      <c r="BU185" s="38"/>
      <c r="CM185" s="38"/>
      <c r="DE185" s="38"/>
    </row>
    <row r="186" spans="1:125" s="21" customFormat="1">
      <c r="D186" s="23" t="s">
        <v>32</v>
      </c>
      <c r="E186" s="23" t="s">
        <v>33</v>
      </c>
      <c r="F186" s="23" t="s">
        <v>34</v>
      </c>
      <c r="G186" s="23" t="s">
        <v>35</v>
      </c>
      <c r="H186" s="23" t="s">
        <v>36</v>
      </c>
      <c r="I186" s="23" t="s">
        <v>37</v>
      </c>
      <c r="J186" s="23" t="s">
        <v>39</v>
      </c>
      <c r="K186" s="23" t="s">
        <v>40</v>
      </c>
      <c r="L186" s="23" t="s">
        <v>41</v>
      </c>
      <c r="M186" s="23" t="s">
        <v>42</v>
      </c>
      <c r="N186" s="23" t="s">
        <v>53</v>
      </c>
      <c r="O186" s="20" t="s">
        <v>32</v>
      </c>
      <c r="P186" s="23" t="s">
        <v>51</v>
      </c>
      <c r="Q186" s="23" t="s">
        <v>52</v>
      </c>
      <c r="S186" s="40"/>
      <c r="V186" s="23" t="s">
        <v>32</v>
      </c>
      <c r="W186" s="23" t="s">
        <v>33</v>
      </c>
      <c r="X186" s="23" t="s">
        <v>34</v>
      </c>
      <c r="Y186" s="23" t="s">
        <v>35</v>
      </c>
      <c r="Z186" s="23" t="s">
        <v>36</v>
      </c>
      <c r="AA186" s="23" t="s">
        <v>37</v>
      </c>
      <c r="AB186" s="23" t="s">
        <v>39</v>
      </c>
      <c r="AC186" s="23" t="s">
        <v>40</v>
      </c>
      <c r="AD186" s="23" t="s">
        <v>41</v>
      </c>
      <c r="AE186" s="23" t="s">
        <v>42</v>
      </c>
      <c r="AF186" s="23" t="s">
        <v>53</v>
      </c>
      <c r="AG186" s="20" t="s">
        <v>32</v>
      </c>
      <c r="AH186" s="23" t="s">
        <v>51</v>
      </c>
      <c r="AI186" s="23" t="s">
        <v>52</v>
      </c>
      <c r="AK186" s="40"/>
      <c r="AN186" s="23" t="s">
        <v>32</v>
      </c>
      <c r="AO186" s="23" t="s">
        <v>33</v>
      </c>
      <c r="AP186" s="23" t="s">
        <v>34</v>
      </c>
      <c r="AQ186" s="23" t="s">
        <v>35</v>
      </c>
      <c r="AR186" s="23" t="s">
        <v>36</v>
      </c>
      <c r="AS186" s="23" t="s">
        <v>37</v>
      </c>
      <c r="AT186" s="23" t="s">
        <v>39</v>
      </c>
      <c r="AU186" s="23" t="s">
        <v>40</v>
      </c>
      <c r="AV186" s="23" t="s">
        <v>41</v>
      </c>
      <c r="AW186" s="23" t="s">
        <v>42</v>
      </c>
      <c r="AX186" s="23" t="s">
        <v>53</v>
      </c>
      <c r="AY186" s="20" t="s">
        <v>32</v>
      </c>
      <c r="AZ186" s="23" t="s">
        <v>51</v>
      </c>
      <c r="BA186" s="23" t="s">
        <v>52</v>
      </c>
      <c r="BC186" s="40"/>
      <c r="BF186" s="23" t="s">
        <v>32</v>
      </c>
      <c r="BG186" s="23" t="s">
        <v>33</v>
      </c>
      <c r="BH186" s="23" t="s">
        <v>34</v>
      </c>
      <c r="BI186" s="23" t="s">
        <v>35</v>
      </c>
      <c r="BJ186" s="23" t="s">
        <v>36</v>
      </c>
      <c r="BK186" s="23" t="s">
        <v>37</v>
      </c>
      <c r="BL186" s="23" t="s">
        <v>39</v>
      </c>
      <c r="BM186" s="23" t="s">
        <v>40</v>
      </c>
      <c r="BN186" s="23" t="s">
        <v>41</v>
      </c>
      <c r="BO186" s="23" t="s">
        <v>42</v>
      </c>
      <c r="BP186" s="23" t="s">
        <v>53</v>
      </c>
      <c r="BQ186" s="20" t="s">
        <v>32</v>
      </c>
      <c r="BR186" s="23" t="s">
        <v>51</v>
      </c>
      <c r="BS186" s="23" t="s">
        <v>52</v>
      </c>
      <c r="BU186" s="40"/>
      <c r="BX186" s="23" t="s">
        <v>32</v>
      </c>
      <c r="BY186" s="23" t="s">
        <v>33</v>
      </c>
      <c r="BZ186" s="23" t="s">
        <v>34</v>
      </c>
      <c r="CA186" s="23" t="s">
        <v>35</v>
      </c>
      <c r="CB186" s="23" t="s">
        <v>36</v>
      </c>
      <c r="CC186" s="23" t="s">
        <v>37</v>
      </c>
      <c r="CD186" s="23" t="s">
        <v>39</v>
      </c>
      <c r="CE186" s="23" t="s">
        <v>40</v>
      </c>
      <c r="CF186" s="23" t="s">
        <v>41</v>
      </c>
      <c r="CG186" s="23" t="s">
        <v>42</v>
      </c>
      <c r="CH186" s="23" t="s">
        <v>53</v>
      </c>
      <c r="CI186" s="20" t="s">
        <v>32</v>
      </c>
      <c r="CJ186" s="23" t="s">
        <v>51</v>
      </c>
      <c r="CK186" s="23" t="s">
        <v>52</v>
      </c>
      <c r="CM186" s="40"/>
      <c r="CP186" s="23" t="s">
        <v>32</v>
      </c>
      <c r="CQ186" s="23" t="s">
        <v>33</v>
      </c>
      <c r="CR186" s="23" t="s">
        <v>34</v>
      </c>
      <c r="CS186" s="23" t="s">
        <v>35</v>
      </c>
      <c r="CT186" s="23" t="s">
        <v>36</v>
      </c>
      <c r="CU186" s="23" t="s">
        <v>37</v>
      </c>
      <c r="CV186" s="23" t="s">
        <v>39</v>
      </c>
      <c r="CW186" s="23" t="s">
        <v>40</v>
      </c>
      <c r="CX186" s="23" t="s">
        <v>41</v>
      </c>
      <c r="CY186" s="23" t="s">
        <v>42</v>
      </c>
      <c r="CZ186" s="23" t="s">
        <v>53</v>
      </c>
      <c r="DA186" s="20" t="s">
        <v>32</v>
      </c>
      <c r="DB186" s="23" t="s">
        <v>51</v>
      </c>
      <c r="DC186" s="23" t="s">
        <v>52</v>
      </c>
      <c r="DE186" s="40"/>
      <c r="DH186" s="23" t="s">
        <v>32</v>
      </c>
      <c r="DI186" s="23" t="s">
        <v>33</v>
      </c>
      <c r="DJ186" s="23" t="s">
        <v>34</v>
      </c>
      <c r="DK186" s="23" t="s">
        <v>35</v>
      </c>
      <c r="DL186" s="23" t="s">
        <v>36</v>
      </c>
      <c r="DM186" s="23" t="s">
        <v>37</v>
      </c>
      <c r="DN186" s="23" t="s">
        <v>39</v>
      </c>
      <c r="DO186" s="23" t="s">
        <v>40</v>
      </c>
      <c r="DP186" s="23" t="s">
        <v>41</v>
      </c>
      <c r="DQ186" s="23" t="s">
        <v>42</v>
      </c>
      <c r="DR186" s="23" t="s">
        <v>53</v>
      </c>
      <c r="DS186" s="20" t="s">
        <v>32</v>
      </c>
      <c r="DT186" s="23" t="s">
        <v>51</v>
      </c>
      <c r="DU186" s="23" t="s">
        <v>52</v>
      </c>
    </row>
    <row r="187" spans="1:125" s="21" customFormat="1">
      <c r="A187" s="22" t="s">
        <v>38</v>
      </c>
      <c r="C187" s="8" t="s">
        <v>11</v>
      </c>
      <c r="D187" s="24">
        <f ca="1">D179+D181*F175/100-P173*F175^2/20000</f>
        <v>-16.548199999999998</v>
      </c>
      <c r="E187" s="24">
        <f ca="1">E179+E181*F175/100-P174*F175^2/20000</f>
        <v>-11.374474999999999</v>
      </c>
      <c r="F187" s="24">
        <f ca="1">F179-(F179-F180)/P172*F175/100</f>
        <v>156.22083720930232</v>
      </c>
      <c r="G187" s="24">
        <f ca="1">G179-(G179-G180)/P172*F175/100</f>
        <v>78.971337209302334</v>
      </c>
      <c r="H187" s="24">
        <f ca="1">H179-(H179-H180)/P172*F175/100</f>
        <v>9.3704767441860461</v>
      </c>
      <c r="I187" s="24">
        <f ca="1">I179-(I179-I180)/P172*F175/100</f>
        <v>13.785825581395349</v>
      </c>
      <c r="J187" s="24">
        <f ca="1">(ABS(F187)+ABS(H187))*SIGN(F187)</f>
        <v>165.59131395348837</v>
      </c>
      <c r="K187" s="24">
        <f ca="1">(ABS(G187)+ABS(I187))*SIGN(G187)</f>
        <v>92.757162790697677</v>
      </c>
      <c r="L187" s="24">
        <f ca="1">(ABS(J187)+0.3*ABS(K187))*SIGN(J187)</f>
        <v>193.41846279069767</v>
      </c>
      <c r="M187" s="24">
        <f t="shared" ref="M187:M190" ca="1" si="801">(ABS(K187)+0.3*ABS(J187))*SIGN(K187)</f>
        <v>142.43455697674418</v>
      </c>
      <c r="N187" s="24">
        <f ca="1">IF($C$2&lt;=$C$3,L187,M187)</f>
        <v>193.41846279069767</v>
      </c>
      <c r="O187" s="24">
        <f ca="1">D187</f>
        <v>-16.548199999999998</v>
      </c>
      <c r="P187" s="24">
        <f ca="1">E187+N187</f>
        <v>182.04398779069768</v>
      </c>
      <c r="Q187" s="24">
        <f ca="1">E187-N187</f>
        <v>-204.79293779069766</v>
      </c>
      <c r="S187" s="35" t="s">
        <v>38</v>
      </c>
      <c r="U187" s="8" t="s">
        <v>11</v>
      </c>
      <c r="V187" s="24">
        <f ca="1">V179+V181*X175/100-AH173*X175^2/20000</f>
        <v>-5.7475500000000004</v>
      </c>
      <c r="W187" s="24">
        <f ca="1">W179+W181*X175/100-AH174*X175^2/20000</f>
        <v>-4.7376750000000003</v>
      </c>
      <c r="X187" s="24">
        <f ca="1">X179-(X179-X180)/AH172*X175/100</f>
        <v>144.00617105263157</v>
      </c>
      <c r="Y187" s="24">
        <f ca="1">Y179-(Y179-Y180)/AH172*X175/100</f>
        <v>72.946486842105259</v>
      </c>
      <c r="Z187" s="24">
        <f ca="1">Z179-(Z179-Z180)/AH172*X175/100</f>
        <v>8.6558026315789469</v>
      </c>
      <c r="AA187" s="24">
        <f ca="1">AA179-(AA179-AA180)/AH172*X175/100</f>
        <v>12.734394736842106</v>
      </c>
      <c r="AB187" s="24">
        <f ca="1">(ABS(X187)+ABS(Z187))*SIGN(X187)</f>
        <v>152.66197368421052</v>
      </c>
      <c r="AC187" s="24">
        <f ca="1">(ABS(Y187)+ABS(AA187))*SIGN(Y187)</f>
        <v>85.680881578947364</v>
      </c>
      <c r="AD187" s="24">
        <f ca="1">(ABS(AB187)+0.3*ABS(AC187))*SIGN(AB187)</f>
        <v>178.36623815789474</v>
      </c>
      <c r="AE187" s="24">
        <f t="shared" ref="AE187:AE190" ca="1" si="802">(ABS(AC187)+0.3*ABS(AB187))*SIGN(AC187)</f>
        <v>131.47947368421052</v>
      </c>
      <c r="AF187" s="24">
        <f ca="1">IF($C$2&lt;=$C$3,AD187,AE187)</f>
        <v>178.36623815789474</v>
      </c>
      <c r="AG187" s="24">
        <f ca="1">V187</f>
        <v>-5.7475500000000004</v>
      </c>
      <c r="AH187" s="24">
        <f ca="1">W187+AF187</f>
        <v>173.62856315789475</v>
      </c>
      <c r="AI187" s="24">
        <f ca="1">W187-AF187</f>
        <v>-183.10391315789474</v>
      </c>
      <c r="AK187" s="35" t="s">
        <v>38</v>
      </c>
      <c r="AM187" s="8" t="s">
        <v>11</v>
      </c>
      <c r="AN187" s="24">
        <f ca="1">AN179+AN181*AP175/100-AZ173*AP175^2/20000</f>
        <v>-10.477499999999996</v>
      </c>
      <c r="AO187" s="24">
        <f ca="1">AO179+AO181*AP175/100-AZ174*AP175^2/20000</f>
        <v>-6.9235999999999995</v>
      </c>
      <c r="AP187" s="24">
        <f ca="1">AP179-(AP179-AP180)/AZ172*AP175/100</f>
        <v>125.51029687499999</v>
      </c>
      <c r="AQ187" s="24">
        <f ca="1">AQ179-(AQ179-AQ180)/AZ172*AP175/100</f>
        <v>63.654281250000011</v>
      </c>
      <c r="AR187" s="24">
        <f ca="1">AR179-(AR179-AR180)/AZ172*AP175/100</f>
        <v>7.5575937499999997</v>
      </c>
      <c r="AS187" s="24">
        <f ca="1">AS179-(AS179-AS180)/AZ172*AP175/100</f>
        <v>11.118921875</v>
      </c>
      <c r="AT187" s="24">
        <f ca="1">(ABS(AP187)+ABS(AR187))*SIGN(AP187)</f>
        <v>133.06789062499999</v>
      </c>
      <c r="AU187" s="24">
        <f ca="1">(ABS(AQ187)+ABS(AS187))*SIGN(AQ187)</f>
        <v>74.773203125000009</v>
      </c>
      <c r="AV187" s="24">
        <f ca="1">(ABS(AT187)+0.3*ABS(AU187))*SIGN(AT187)</f>
        <v>155.4998515625</v>
      </c>
      <c r="AW187" s="24">
        <f t="shared" ref="AW187:AW190" ca="1" si="803">(ABS(AU187)+0.3*ABS(AT187))*SIGN(AU187)</f>
        <v>114.69357031250001</v>
      </c>
      <c r="AX187" s="24">
        <f ca="1">IF($C$2&lt;=$C$3,AV187,AW187)</f>
        <v>155.4998515625</v>
      </c>
      <c r="AY187" s="24">
        <f ca="1">AN187</f>
        <v>-10.477499999999996</v>
      </c>
      <c r="AZ187" s="24">
        <f ca="1">AO187+AX187</f>
        <v>148.5762515625</v>
      </c>
      <c r="BA187" s="24">
        <f ca="1">AO187-AX187</f>
        <v>-162.42345156249999</v>
      </c>
      <c r="BC187" s="35" t="s">
        <v>38</v>
      </c>
      <c r="BE187" s="8" t="s">
        <v>11</v>
      </c>
      <c r="BF187" s="24">
        <f ca="1">BF179+BF181*BH175/100-BR173*BH175^2/20000</f>
        <v>-25.546150000000001</v>
      </c>
      <c r="BG187" s="24">
        <f ca="1">BG179+BG181*BH175/100-BR174*BH175^2/20000</f>
        <v>-16.299950000000003</v>
      </c>
      <c r="BH187" s="24">
        <f ca="1">BH179-(BH179-BH180)/BR172*BH175/100</f>
        <v>67.863484374999999</v>
      </c>
      <c r="BI187" s="24">
        <f ca="1">BI179-(BI179-BI180)/BR172*BH175/100</f>
        <v>34.527734374999994</v>
      </c>
      <c r="BJ187" s="24">
        <f ca="1">BJ179-(BJ179-BJ180)/BR172*BH175/100</f>
        <v>4.096078125</v>
      </c>
      <c r="BK187" s="24">
        <f ca="1">BK179-(BK179-BK180)/BR172*BH175/100</f>
        <v>6.0258437499999999</v>
      </c>
      <c r="BL187" s="24">
        <f ca="1">(ABS(BH187)+ABS(BJ187))*SIGN(BH187)</f>
        <v>71.959562500000004</v>
      </c>
      <c r="BM187" s="24">
        <f ca="1">(ABS(BI187)+ABS(BK187))*SIGN(BI187)</f>
        <v>40.553578124999994</v>
      </c>
      <c r="BN187" s="24">
        <f ca="1">(ABS(BL187)+0.3*ABS(BM187))*SIGN(BL187)</f>
        <v>84.125635937500007</v>
      </c>
      <c r="BO187" s="24">
        <f t="shared" ref="BO187:BO190" ca="1" si="804">(ABS(BM187)+0.3*ABS(BL187))*SIGN(BM187)</f>
        <v>62.141446875</v>
      </c>
      <c r="BP187" s="24">
        <f ca="1">IF($C$2&lt;=$C$3,BN187,BO187)</f>
        <v>84.125635937500007</v>
      </c>
      <c r="BQ187" s="24">
        <f ca="1">BF187</f>
        <v>-25.546150000000001</v>
      </c>
      <c r="BR187" s="24">
        <f ca="1">BG187+BP187</f>
        <v>67.825685937499998</v>
      </c>
      <c r="BS187" s="24">
        <f ca="1">BG187-BP187</f>
        <v>-100.42558593750002</v>
      </c>
      <c r="BU187" s="35" t="s">
        <v>38</v>
      </c>
      <c r="BW187" s="8" t="s">
        <v>11</v>
      </c>
      <c r="BX187" s="24">
        <f ca="1">BX179+BX181*BZ175/100-CJ173*BZ175^2/20000</f>
        <v>-24.071250000000003</v>
      </c>
      <c r="BY187" s="24">
        <f ca="1">BY179+BY181*BZ175/100-CJ174*BZ175^2/20000</f>
        <v>-15.650449999999999</v>
      </c>
      <c r="BZ187" s="24">
        <f ca="1">BZ179-(BZ179-BZ180)/CJ172*BZ175/100</f>
        <v>140.65649999999999</v>
      </c>
      <c r="CA187" s="24">
        <f ca="1">CA179-(CA179-CA180)/CJ172*BZ175/100</f>
        <v>71.22775</v>
      </c>
      <c r="CB187" s="24">
        <f ca="1">CB179-(CB179-CB180)/CJ172*BZ175/100</f>
        <v>8.4544166666666669</v>
      </c>
      <c r="CC187" s="24">
        <f ca="1">CC179-(CC179-CC180)/CJ172*BZ175/100</f>
        <v>12.437916666666668</v>
      </c>
      <c r="CD187" s="24">
        <f ca="1">(ABS(BZ187)+ABS(CB187))*SIGN(BZ187)</f>
        <v>149.11091666666667</v>
      </c>
      <c r="CE187" s="24">
        <f ca="1">(ABS(CA187)+ABS(CC187))*SIGN(CA187)</f>
        <v>83.665666666666667</v>
      </c>
      <c r="CF187" s="24">
        <f ca="1">(ABS(CD187)+0.3*ABS(CE187))*SIGN(CD187)</f>
        <v>174.21061666666668</v>
      </c>
      <c r="CG187" s="24">
        <f t="shared" ref="CG187:CG190" ca="1" si="805">(ABS(CE187)+0.3*ABS(CD187))*SIGN(CE187)</f>
        <v>128.39894166666667</v>
      </c>
      <c r="CH187" s="24">
        <f ca="1">IF($C$2&lt;=$C$3,CF187,CG187)</f>
        <v>174.21061666666668</v>
      </c>
      <c r="CI187" s="24">
        <f ca="1">BX187</f>
        <v>-24.071250000000003</v>
      </c>
      <c r="CJ187" s="24">
        <f ca="1">BY187+CH187</f>
        <v>158.56016666666667</v>
      </c>
      <c r="CK187" s="24">
        <f ca="1">BY187-CH187</f>
        <v>-189.86106666666669</v>
      </c>
      <c r="CM187" s="35" t="s">
        <v>38</v>
      </c>
      <c r="CO187" s="8" t="s">
        <v>11</v>
      </c>
      <c r="CP187" s="24">
        <f ca="1">CP179+CP181*CR175/100-DB173*CR175^2/20000</f>
        <v>-13.149699999999996</v>
      </c>
      <c r="CQ187" s="24">
        <f ca="1">CQ179+CQ181*CR175/100-DB174*CR175^2/20000</f>
        <v>-8.8296499999999991</v>
      </c>
      <c r="CR187" s="24">
        <f ca="1">CR179-(CR179-CR180)/DB172*CR175/100</f>
        <v>125.717625</v>
      </c>
      <c r="CS187" s="24">
        <f ca="1">CS179-(CS179-CS180)/DB172*CR175/100</f>
        <v>63.647666666666673</v>
      </c>
      <c r="CT187" s="24">
        <f ca="1">CT179-(CT179-CT180)/DB172*CR175/100</f>
        <v>7.5470000000000006</v>
      </c>
      <c r="CU187" s="24">
        <f ca="1">CU179-(CU179-CU180)/DB172*CR175/100</f>
        <v>11.103722222222222</v>
      </c>
      <c r="CV187" s="24">
        <f ca="1">(ABS(CR187)+ABS(CT187))*SIGN(CR187)</f>
        <v>133.264625</v>
      </c>
      <c r="CW187" s="24">
        <f ca="1">(ABS(CS187)+ABS(CU187))*SIGN(CS187)</f>
        <v>74.751388888888897</v>
      </c>
      <c r="CX187" s="24">
        <f ca="1">(ABS(CV187)+0.3*ABS(CW187))*SIGN(CV187)</f>
        <v>155.69004166666667</v>
      </c>
      <c r="CY187" s="24">
        <f t="shared" ref="CY187:CY190" ca="1" si="806">(ABS(CW187)+0.3*ABS(CV187))*SIGN(CW187)</f>
        <v>114.7307763888889</v>
      </c>
      <c r="CZ187" s="24">
        <f ca="1">IF($C$2&lt;=$C$3,CX187,CY187)</f>
        <v>155.69004166666667</v>
      </c>
      <c r="DA187" s="24">
        <f ca="1">CP187</f>
        <v>-13.149699999999996</v>
      </c>
      <c r="DB187" s="24">
        <f ca="1">CQ187+CZ187</f>
        <v>146.86039166666669</v>
      </c>
      <c r="DC187" s="24">
        <f ca="1">CQ187-CZ187</f>
        <v>-164.51969166666666</v>
      </c>
      <c r="DE187" s="35" t="s">
        <v>38</v>
      </c>
      <c r="DG187" s="8" t="s">
        <v>11</v>
      </c>
      <c r="DH187" s="24">
        <f ca="1">DH179+DH181*DJ175/100-DT173*DJ175^2/20000</f>
        <v>-13.149699999999996</v>
      </c>
      <c r="DI187" s="24">
        <f ca="1">DI179+DI181*DJ175/100-DT174*DJ175^2/20000</f>
        <v>-8.8296499999999991</v>
      </c>
      <c r="DJ187" s="24">
        <f ca="1">DJ179-(DJ179-DJ180)/DT172*DJ175/100</f>
        <v>125.717625</v>
      </c>
      <c r="DK187" s="24">
        <f ca="1">DK179-(DK179-DK180)/DT172*DJ175/100</f>
        <v>63.647666666666673</v>
      </c>
      <c r="DL187" s="24">
        <f ca="1">DL179-(DL179-DL180)/DT172*DJ175/100</f>
        <v>7.5470000000000006</v>
      </c>
      <c r="DM187" s="24">
        <f ca="1">DM179-(DM179-DM180)/DT172*DJ175/100</f>
        <v>11.103722222222222</v>
      </c>
      <c r="DN187" s="24">
        <f ca="1">(ABS(DJ187)+ABS(DL187))*SIGN(DJ187)</f>
        <v>133.264625</v>
      </c>
      <c r="DO187" s="24">
        <f ca="1">(ABS(DK187)+ABS(DM187))*SIGN(DK187)</f>
        <v>74.751388888888897</v>
      </c>
      <c r="DP187" s="24">
        <f ca="1">(ABS(DN187)+0.3*ABS(DO187))*SIGN(DN187)</f>
        <v>155.69004166666667</v>
      </c>
      <c r="DQ187" s="24">
        <f t="shared" ref="DQ187:DQ190" ca="1" si="807">(ABS(DO187)+0.3*ABS(DN187))*SIGN(DO187)</f>
        <v>114.7307763888889</v>
      </c>
      <c r="DR187" s="24">
        <f ca="1">IF($C$2&lt;=$C$3,DP187,DQ187)</f>
        <v>155.69004166666667</v>
      </c>
      <c r="DS187" s="24">
        <f ca="1">DH187</f>
        <v>-13.149699999999996</v>
      </c>
      <c r="DT187" s="24">
        <f ca="1">DI187+DR187</f>
        <v>146.86039166666669</v>
      </c>
      <c r="DU187" s="24">
        <f ca="1">DI187-DR187</f>
        <v>-164.51969166666666</v>
      </c>
    </row>
    <row r="188" spans="1:125" s="21" customFormat="1">
      <c r="C188" s="8" t="s">
        <v>10</v>
      </c>
      <c r="D188" s="24">
        <f ca="1">D180-D182*F176/100-P173*F176^2/20000</f>
        <v>-10.697699999999999</v>
      </c>
      <c r="E188" s="24">
        <f ca="1">E180-E182*F176/100-P174*F176^2/20000</f>
        <v>-8.0112749999999995</v>
      </c>
      <c r="F188" s="24">
        <f ca="1">F180-(F180-F179)/P172*F175/100</f>
        <v>-139.41283720930232</v>
      </c>
      <c r="G188" s="24">
        <f ca="1">G180-(G180-G179)/P172*F175/100</f>
        <v>-70.538337209302327</v>
      </c>
      <c r="H188" s="24">
        <f ca="1">H180-(H180-H179)/P172*F175/100</f>
        <v>-8.367476744186046</v>
      </c>
      <c r="I188" s="24">
        <f ca="1">I180-(I180-I179)/P172*F175/100</f>
        <v>-12.310825581395349</v>
      </c>
      <c r="J188" s="24">
        <f t="shared" ref="J188:J190" ca="1" si="808">(ABS(F188)+ABS(H188))*SIGN(F188)</f>
        <v>-147.78031395348836</v>
      </c>
      <c r="K188" s="24">
        <f t="shared" ref="K188:K190" ca="1" si="809">(ABS(G188)+ABS(I188))*SIGN(G188)</f>
        <v>-82.849162790697676</v>
      </c>
      <c r="L188" s="24">
        <f t="shared" ref="L188:L190" ca="1" si="810">(ABS(J188)+0.3*ABS(K188))*SIGN(J188)</f>
        <v>-172.63506279069767</v>
      </c>
      <c r="M188" s="24">
        <f t="shared" ca="1" si="801"/>
        <v>-127.18325697674419</v>
      </c>
      <c r="N188" s="24">
        <f ca="1">IF($C$2&lt;=$C$3,L188,M188)</f>
        <v>-172.63506279069767</v>
      </c>
      <c r="O188" s="24">
        <f t="shared" ref="O188:O190" ca="1" si="811">D188</f>
        <v>-10.697699999999999</v>
      </c>
      <c r="P188" s="24">
        <f t="shared" ref="P188:P190" ca="1" si="812">E188+N188</f>
        <v>-180.64633779069769</v>
      </c>
      <c r="Q188" s="24">
        <f t="shared" ref="Q188:Q190" ca="1" si="813">E188-N188</f>
        <v>164.62378779069766</v>
      </c>
      <c r="S188" s="40"/>
      <c r="U188" s="8" t="s">
        <v>10</v>
      </c>
      <c r="V188" s="24">
        <f ca="1">V180-V182*X176/100-AH173*X176^2/20000</f>
        <v>-16.803349999999998</v>
      </c>
      <c r="W188" s="24">
        <f ca="1">W180-W182*X176/100-AH174*X176^2/20000</f>
        <v>-11.164575000000001</v>
      </c>
      <c r="X188" s="24">
        <f ca="1">X180-(X180-X179)/AH172*X175/100</f>
        <v>-146.09917105263159</v>
      </c>
      <c r="Y188" s="24">
        <f ca="1">Y180-(Y180-Y179)/AH172*X175/100</f>
        <v>-73.971486842105264</v>
      </c>
      <c r="Z188" s="24">
        <f ca="1">Z180-(Z180-Z179)/AH172*X175/100</f>
        <v>-8.7768026315789456</v>
      </c>
      <c r="AA188" s="24">
        <f ca="1">AA180-(AA180-AA179)/AH172*X175/100</f>
        <v>-12.912394736842105</v>
      </c>
      <c r="AB188" s="24">
        <f t="shared" ref="AB188:AB190" ca="1" si="814">(ABS(X188)+ABS(Z188))*SIGN(X188)</f>
        <v>-154.87597368421052</v>
      </c>
      <c r="AC188" s="24">
        <f t="shared" ref="AC188:AC190" ca="1" si="815">(ABS(Y188)+ABS(AA188))*SIGN(Y188)</f>
        <v>-86.883881578947367</v>
      </c>
      <c r="AD188" s="24">
        <f t="shared" ref="AD188:AD190" ca="1" si="816">(ABS(AB188)+0.3*ABS(AC188))*SIGN(AB188)</f>
        <v>-180.94113815789473</v>
      </c>
      <c r="AE188" s="24">
        <f t="shared" ca="1" si="802"/>
        <v>-133.34667368421051</v>
      </c>
      <c r="AF188" s="24">
        <f ca="1">IF($C$2&lt;=$C$3,AD188,AE188)</f>
        <v>-180.94113815789473</v>
      </c>
      <c r="AG188" s="24">
        <f t="shared" ref="AG188:AG190" ca="1" si="817">V188</f>
        <v>-16.803349999999998</v>
      </c>
      <c r="AH188" s="24">
        <f t="shared" ref="AH188:AH190" ca="1" si="818">W188+AF188</f>
        <v>-192.10571315789474</v>
      </c>
      <c r="AI188" s="24">
        <f t="shared" ref="AI188:AI190" ca="1" si="819">W188-AF188</f>
        <v>169.77656315789471</v>
      </c>
      <c r="AK188" s="40"/>
      <c r="AM188" s="8" t="s">
        <v>10</v>
      </c>
      <c r="AN188" s="24">
        <f ca="1">AN180-AN182*AP176/100-AZ173*AP176^2/20000</f>
        <v>-25.4635</v>
      </c>
      <c r="AO188" s="24">
        <f ca="1">AO180-AO182*AP176/100-AZ174*AP176^2/20000</f>
        <v>-16.394200000000001</v>
      </c>
      <c r="AP188" s="24">
        <f ca="1">AP180-(AP180-AP179)/AZ172*AP175/100</f>
        <v>-53.923296874999998</v>
      </c>
      <c r="AQ188" s="24">
        <f ca="1">AQ180-(AQ180-AQ179)/AZ172*AP175/100</f>
        <v>-27.472281249999998</v>
      </c>
      <c r="AR188" s="24">
        <f ca="1">AR180-(AR180-AR179)/AZ172*AP175/100</f>
        <v>-3.2595937500000005</v>
      </c>
      <c r="AS188" s="24">
        <f ca="1">AS180-(AS180-AS179)/AZ172*AP175/100</f>
        <v>-4.7959218750000003</v>
      </c>
      <c r="AT188" s="24">
        <f t="shared" ref="AT188:AT190" ca="1" si="820">(ABS(AP188)+ABS(AR188))*SIGN(AP188)</f>
        <v>-57.182890624999999</v>
      </c>
      <c r="AU188" s="24">
        <f t="shared" ref="AU188:AU190" ca="1" si="821">(ABS(AQ188)+ABS(AS188))*SIGN(AQ188)</f>
        <v>-32.268203124999999</v>
      </c>
      <c r="AV188" s="24">
        <f t="shared" ref="AV188:AV190" ca="1" si="822">(ABS(AT188)+0.3*ABS(AU188))*SIGN(AT188)</f>
        <v>-66.8633515625</v>
      </c>
      <c r="AW188" s="24">
        <f t="shared" ca="1" si="803"/>
        <v>-49.423070312500002</v>
      </c>
      <c r="AX188" s="24">
        <f ca="1">IF($C$2&lt;=$C$3,AV188,AW188)</f>
        <v>-66.8633515625</v>
      </c>
      <c r="AY188" s="24">
        <f t="shared" ref="AY188:AY190" ca="1" si="823">AN188</f>
        <v>-25.4635</v>
      </c>
      <c r="AZ188" s="24">
        <f t="shared" ref="AZ188:AZ190" ca="1" si="824">AO188+AX188</f>
        <v>-83.257551562499998</v>
      </c>
      <c r="BA188" s="24">
        <f t="shared" ref="BA188:BA190" ca="1" si="825">AO188-AX188</f>
        <v>50.469151562500002</v>
      </c>
      <c r="BC188" s="40"/>
      <c r="BE188" s="8" t="s">
        <v>10</v>
      </c>
      <c r="BF188" s="24">
        <f ca="1">BF180-BF182*BH176/100-BR173*BH176^2/20000</f>
        <v>-12.357049999999997</v>
      </c>
      <c r="BG188" s="24">
        <f ca="1">BG180-BG182*BH176/100-BR174*BH176^2/20000</f>
        <v>-8.2447500000000016</v>
      </c>
      <c r="BH188" s="24">
        <f ca="1">BH180-(BH180-BH179)/BR172*BH175/100</f>
        <v>-140.71448437499998</v>
      </c>
      <c r="BI188" s="24">
        <f ca="1">BI180-(BI180-BI179)/BR172*BH175/100</f>
        <v>-71.346734374999997</v>
      </c>
      <c r="BJ188" s="24">
        <f ca="1">BJ180-(BJ180-BJ179)/BR172*BH175/100</f>
        <v>-8.4690781249999993</v>
      </c>
      <c r="BK188" s="24">
        <f ca="1">BK180-(BK180-BK179)/BR172*BH175/100</f>
        <v>-12.459843750000001</v>
      </c>
      <c r="BL188" s="24">
        <f t="shared" ref="BL188:BL190" ca="1" si="826">(ABS(BH188)+ABS(BJ188))*SIGN(BH188)</f>
        <v>-149.18356249999999</v>
      </c>
      <c r="BM188" s="24">
        <f t="shared" ref="BM188:BM190" ca="1" si="827">(ABS(BI188)+ABS(BK188))*SIGN(BI188)</f>
        <v>-83.806578125000001</v>
      </c>
      <c r="BN188" s="24">
        <f t="shared" ref="BN188:BN190" ca="1" si="828">(ABS(BL188)+0.3*ABS(BM188))*SIGN(BL188)</f>
        <v>-174.32553593749998</v>
      </c>
      <c r="BO188" s="24">
        <f t="shared" ca="1" si="804"/>
        <v>-128.56164687500001</v>
      </c>
      <c r="BP188" s="24">
        <f ca="1">IF($C$2&lt;=$C$3,BN188,BO188)</f>
        <v>-174.32553593749998</v>
      </c>
      <c r="BQ188" s="24">
        <f t="shared" ref="BQ188:BQ190" ca="1" si="829">BF188</f>
        <v>-12.357049999999997</v>
      </c>
      <c r="BR188" s="24">
        <f t="shared" ref="BR188:BR190" ca="1" si="830">BG188+BP188</f>
        <v>-182.57028593749999</v>
      </c>
      <c r="BS188" s="24">
        <f t="shared" ref="BS188:BS190" ca="1" si="831">BG188-BP188</f>
        <v>166.08078593749997</v>
      </c>
      <c r="BU188" s="40"/>
      <c r="BW188" s="8" t="s">
        <v>10</v>
      </c>
      <c r="BX188" s="24">
        <f ca="1">BX180-BX182*BZ176/100-CJ173*BZ176^2/20000</f>
        <v>-27.53295</v>
      </c>
      <c r="BY188" s="24">
        <f ca="1">BY180-BY182*BZ176/100-CJ174*BZ176^2/20000</f>
        <v>-17.85745</v>
      </c>
      <c r="BZ188" s="24">
        <f ca="1">BZ180-(BZ180-BZ179)/CJ172*BZ175/100</f>
        <v>-140.5685</v>
      </c>
      <c r="CA188" s="24">
        <f ca="1">CA180-(CA180-CA179)/CJ172*BZ175/100</f>
        <v>-71.194749999999999</v>
      </c>
      <c r="CB188" s="24">
        <f ca="1">CB180-(CB180-CB179)/CJ172*BZ175/100</f>
        <v>-8.4514166666666668</v>
      </c>
      <c r="CC188" s="24">
        <f ca="1">CC180-(CC180-CC179)/CJ172*BZ175/100</f>
        <v>-12.432916666666667</v>
      </c>
      <c r="CD188" s="24">
        <f t="shared" ref="CD188:CD190" ca="1" si="832">(ABS(BZ188)+ABS(CB188))*SIGN(BZ188)</f>
        <v>-149.01991666666666</v>
      </c>
      <c r="CE188" s="24">
        <f t="shared" ref="CE188:CE190" ca="1" si="833">(ABS(CA188)+ABS(CC188))*SIGN(CA188)</f>
        <v>-83.62766666666667</v>
      </c>
      <c r="CF188" s="24">
        <f t="shared" ref="CF188:CF190" ca="1" si="834">(ABS(CD188)+0.3*ABS(CE188))*SIGN(CD188)</f>
        <v>-174.10821666666666</v>
      </c>
      <c r="CG188" s="24">
        <f t="shared" ca="1" si="805"/>
        <v>-128.33364166666667</v>
      </c>
      <c r="CH188" s="24">
        <f ca="1">IF($C$2&lt;=$C$3,CF188,CG188)</f>
        <v>-174.10821666666666</v>
      </c>
      <c r="CI188" s="24">
        <f t="shared" ref="CI188:CI190" ca="1" si="835">BX188</f>
        <v>-27.53295</v>
      </c>
      <c r="CJ188" s="24">
        <f t="shared" ref="CJ188:CJ190" ca="1" si="836">BY188+CH188</f>
        <v>-191.96566666666666</v>
      </c>
      <c r="CK188" s="24">
        <f t="shared" ref="CK188:CK190" ca="1" si="837">BY188-CH188</f>
        <v>156.25076666666666</v>
      </c>
      <c r="CM188" s="40"/>
      <c r="CO188" s="8" t="s">
        <v>10</v>
      </c>
      <c r="CP188" s="24">
        <f ca="1">CP180-CP182*CR176/100-DB173*CR176^2/20000</f>
        <v>-18.603499999999997</v>
      </c>
      <c r="CQ188" s="24">
        <f ca="1">CQ180-CQ182*CR176/100-DB174*CR176^2/20000</f>
        <v>-11.773249999999999</v>
      </c>
      <c r="CR188" s="24">
        <f ca="1">CR180-(CR180-CR179)/DB172*CR175/100</f>
        <v>-88.570625000000007</v>
      </c>
      <c r="CS188" s="24">
        <f ca="1">CS180-(CS180-CS179)/DB172*CR175/100</f>
        <v>-44.94766666666667</v>
      </c>
      <c r="CT188" s="24">
        <f ca="1">CT180-(CT180-CT179)/DB172*CR175/100</f>
        <v>-5.3289999999999997</v>
      </c>
      <c r="CU188" s="24">
        <f ca="1">CU180-(CU180-CU179)/DB172*CR175/100</f>
        <v>-7.8397222222222211</v>
      </c>
      <c r="CV188" s="24">
        <f t="shared" ref="CV188:CV190" ca="1" si="838">(ABS(CR188)+ABS(CT188))*SIGN(CR188)</f>
        <v>-93.899625</v>
      </c>
      <c r="CW188" s="24">
        <f t="shared" ref="CW188:CW190" ca="1" si="839">(ABS(CS188)+ABS(CU188))*SIGN(CS188)</f>
        <v>-52.787388888888891</v>
      </c>
      <c r="CX188" s="24">
        <f t="shared" ref="CX188:CX190" ca="1" si="840">(ABS(CV188)+0.3*ABS(CW188))*SIGN(CV188)</f>
        <v>-109.73584166666667</v>
      </c>
      <c r="CY188" s="24">
        <f t="shared" ca="1" si="806"/>
        <v>-80.957276388888886</v>
      </c>
      <c r="CZ188" s="24">
        <f ca="1">IF($C$2&lt;=$C$3,CX188,CY188)</f>
        <v>-109.73584166666667</v>
      </c>
      <c r="DA188" s="24">
        <f t="shared" ref="DA188:DA190" ca="1" si="841">CP188</f>
        <v>-18.603499999999997</v>
      </c>
      <c r="DB188" s="24">
        <f t="shared" ref="DB188:DB190" ca="1" si="842">CQ188+CZ188</f>
        <v>-121.50909166666668</v>
      </c>
      <c r="DC188" s="24">
        <f t="shared" ref="DC188:DC190" ca="1" si="843">CQ188-CZ188</f>
        <v>97.962591666666668</v>
      </c>
      <c r="DE188" s="40"/>
      <c r="DG188" s="8" t="s">
        <v>10</v>
      </c>
      <c r="DH188" s="24">
        <f ca="1">DH180-DH182*DJ176/100-DT173*DJ176^2/20000</f>
        <v>-8.2522999999999982</v>
      </c>
      <c r="DI188" s="24">
        <f ca="1">DI180-DI182*DJ176/100-DT174*DJ176^2/20000</f>
        <v>-5.0988499999999988</v>
      </c>
      <c r="DJ188" s="24">
        <f ca="1">DJ180-(DJ180-DJ179)/DT172*DJ175/100</f>
        <v>-88.570625000000007</v>
      </c>
      <c r="DK188" s="24">
        <f ca="1">DK180-(DK180-DK179)/DT172*DJ175/100</f>
        <v>-44.94766666666667</v>
      </c>
      <c r="DL188" s="24">
        <f ca="1">DL180-(DL180-DL179)/DT172*DJ175/100</f>
        <v>-5.3289999999999997</v>
      </c>
      <c r="DM188" s="24">
        <f ca="1">DM180-(DM180-DM179)/DT172*DJ175/100</f>
        <v>-7.8397222222222211</v>
      </c>
      <c r="DN188" s="24">
        <f t="shared" ref="DN188:DN190" ca="1" si="844">(ABS(DJ188)+ABS(DL188))*SIGN(DJ188)</f>
        <v>-93.899625</v>
      </c>
      <c r="DO188" s="24">
        <f t="shared" ref="DO188:DO190" ca="1" si="845">(ABS(DK188)+ABS(DM188))*SIGN(DK188)</f>
        <v>-52.787388888888891</v>
      </c>
      <c r="DP188" s="24">
        <f t="shared" ref="DP188:DP190" ca="1" si="846">(ABS(DN188)+0.3*ABS(DO188))*SIGN(DN188)</f>
        <v>-109.73584166666667</v>
      </c>
      <c r="DQ188" s="24">
        <f t="shared" ca="1" si="807"/>
        <v>-80.957276388888886</v>
      </c>
      <c r="DR188" s="24">
        <f ca="1">IF($C$2&lt;=$C$3,DP188,DQ188)</f>
        <v>-109.73584166666667</v>
      </c>
      <c r="DS188" s="24">
        <f t="shared" ref="DS188:DS190" ca="1" si="847">DH188</f>
        <v>-8.2522999999999982</v>
      </c>
      <c r="DT188" s="24">
        <f t="shared" ref="DT188:DT190" ca="1" si="848">DI188+DR188</f>
        <v>-114.83469166666667</v>
      </c>
      <c r="DU188" s="24">
        <f t="shared" ref="DU188:DU190" ca="1" si="849">DI188-DR188</f>
        <v>104.63699166666667</v>
      </c>
    </row>
    <row r="189" spans="1:125" s="21" customFormat="1">
      <c r="C189" s="8" t="s">
        <v>9</v>
      </c>
      <c r="D189" s="24">
        <f ca="1">D181-P173*F175/100</f>
        <v>33.088999999999999</v>
      </c>
      <c r="E189" s="24">
        <f ca="1">E181-P174*F175/100</f>
        <v>23.434000000000001</v>
      </c>
      <c r="F189" s="24">
        <f t="shared" ref="F189:I189" ca="1" si="850">F181</f>
        <v>-82.12</v>
      </c>
      <c r="G189" s="24">
        <f t="shared" ca="1" si="850"/>
        <v>-41.530999999999999</v>
      </c>
      <c r="H189" s="24">
        <f t="shared" ca="1" si="850"/>
        <v>-4.9269999999999996</v>
      </c>
      <c r="I189" s="24">
        <f t="shared" ca="1" si="850"/>
        <v>-7.2489999999999997</v>
      </c>
      <c r="J189" s="24">
        <f t="shared" ca="1" si="808"/>
        <v>-87.046999999999997</v>
      </c>
      <c r="K189" s="24">
        <f t="shared" ca="1" si="809"/>
        <v>-48.78</v>
      </c>
      <c r="L189" s="24">
        <f t="shared" ca="1" si="810"/>
        <v>-101.681</v>
      </c>
      <c r="M189" s="24">
        <f t="shared" ca="1" si="801"/>
        <v>-74.894099999999995</v>
      </c>
      <c r="N189" s="24">
        <f ca="1">IF($C$2&lt;=$C$3,L189,M189)</f>
        <v>-101.681</v>
      </c>
      <c r="O189" s="24">
        <f t="shared" ca="1" si="811"/>
        <v>33.088999999999999</v>
      </c>
      <c r="P189" s="24">
        <f t="shared" ca="1" si="812"/>
        <v>-78.247</v>
      </c>
      <c r="Q189" s="24">
        <f t="shared" ca="1" si="813"/>
        <v>125.11499999999999</v>
      </c>
      <c r="S189" s="40"/>
      <c r="U189" s="8" t="s">
        <v>9</v>
      </c>
      <c r="V189" s="24">
        <f ca="1">V181-AH173*X175/100</f>
        <v>23.527999999999999</v>
      </c>
      <c r="W189" s="24">
        <f ca="1">W181-AH174*X175/100</f>
        <v>17.302</v>
      </c>
      <c r="X189" s="24">
        <f t="shared" ref="X189:AA189" ca="1" si="851">X181</f>
        <v>-93.581999999999994</v>
      </c>
      <c r="Y189" s="24">
        <f t="shared" ca="1" si="851"/>
        <v>-47.393000000000001</v>
      </c>
      <c r="Z189" s="24">
        <f t="shared" ca="1" si="851"/>
        <v>-5.6230000000000002</v>
      </c>
      <c r="AA189" s="24">
        <f t="shared" ca="1" si="851"/>
        <v>-8.2729999999999997</v>
      </c>
      <c r="AB189" s="24">
        <f t="shared" ca="1" si="814"/>
        <v>-99.204999999999998</v>
      </c>
      <c r="AC189" s="24">
        <f t="shared" ca="1" si="815"/>
        <v>-55.665999999999997</v>
      </c>
      <c r="AD189" s="24">
        <f t="shared" ca="1" si="816"/>
        <v>-115.90479999999999</v>
      </c>
      <c r="AE189" s="24">
        <f t="shared" ca="1" si="802"/>
        <v>-85.427499999999995</v>
      </c>
      <c r="AF189" s="24">
        <f ca="1">IF($C$2&lt;=$C$3,AD189,AE189)</f>
        <v>-115.90479999999999</v>
      </c>
      <c r="AG189" s="24">
        <f t="shared" ca="1" si="817"/>
        <v>23.527999999999999</v>
      </c>
      <c r="AH189" s="24">
        <f t="shared" ca="1" si="818"/>
        <v>-98.602800000000002</v>
      </c>
      <c r="AI189" s="24">
        <f t="shared" ca="1" si="819"/>
        <v>133.20679999999999</v>
      </c>
      <c r="AK189" s="40"/>
      <c r="AM189" s="8" t="s">
        <v>9</v>
      </c>
      <c r="AN189" s="24">
        <f ca="1">AN181-AZ173*AP175/100</f>
        <v>47.370000000000005</v>
      </c>
      <c r="AO189" s="24">
        <f ca="1">AO181-AZ174*AP175/100</f>
        <v>30.620000000000005</v>
      </c>
      <c r="AP189" s="24">
        <f t="shared" ref="AP189:AS189" ca="1" si="852">AP181</f>
        <v>-71.772999999999996</v>
      </c>
      <c r="AQ189" s="24">
        <f t="shared" ca="1" si="852"/>
        <v>-36.451000000000001</v>
      </c>
      <c r="AR189" s="24">
        <f t="shared" ca="1" si="852"/>
        <v>-4.327</v>
      </c>
      <c r="AS189" s="24">
        <f t="shared" ca="1" si="852"/>
        <v>-6.3659999999999997</v>
      </c>
      <c r="AT189" s="24">
        <f t="shared" ca="1" si="820"/>
        <v>-76.099999999999994</v>
      </c>
      <c r="AU189" s="24">
        <f t="shared" ca="1" si="821"/>
        <v>-42.817</v>
      </c>
      <c r="AV189" s="24">
        <f t="shared" ca="1" si="822"/>
        <v>-88.945099999999996</v>
      </c>
      <c r="AW189" s="24">
        <f t="shared" ca="1" si="803"/>
        <v>-65.646999999999991</v>
      </c>
      <c r="AX189" s="24">
        <f ca="1">IF($C$2&lt;=$C$3,AV189,AW189)</f>
        <v>-88.945099999999996</v>
      </c>
      <c r="AY189" s="24">
        <f t="shared" ca="1" si="823"/>
        <v>47.370000000000005</v>
      </c>
      <c r="AZ189" s="24">
        <f t="shared" ca="1" si="824"/>
        <v>-58.325099999999992</v>
      </c>
      <c r="BA189" s="24">
        <f t="shared" ca="1" si="825"/>
        <v>119.5651</v>
      </c>
      <c r="BC189" s="40"/>
      <c r="BE189" s="8" t="s">
        <v>9</v>
      </c>
      <c r="BF189" s="24">
        <f ca="1">BF181-BR173*BH175/100</f>
        <v>51.433</v>
      </c>
      <c r="BG189" s="24">
        <f ca="1">BG181-BR174*BH175/100</f>
        <v>33.17</v>
      </c>
      <c r="BH189" s="24">
        <f t="shared" ref="BH189:BK189" ca="1" si="853">BH181</f>
        <v>-71.923000000000002</v>
      </c>
      <c r="BI189" s="24">
        <f t="shared" ca="1" si="853"/>
        <v>-36.508000000000003</v>
      </c>
      <c r="BJ189" s="24">
        <f t="shared" ca="1" si="853"/>
        <v>-4.3330000000000002</v>
      </c>
      <c r="BK189" s="24">
        <f t="shared" ca="1" si="853"/>
        <v>-6.375</v>
      </c>
      <c r="BL189" s="24">
        <f t="shared" ca="1" si="826"/>
        <v>-76.256</v>
      </c>
      <c r="BM189" s="24">
        <f t="shared" ca="1" si="827"/>
        <v>-42.883000000000003</v>
      </c>
      <c r="BN189" s="24">
        <f t="shared" ca="1" si="828"/>
        <v>-89.120900000000006</v>
      </c>
      <c r="BO189" s="24">
        <f t="shared" ca="1" si="804"/>
        <v>-65.759799999999998</v>
      </c>
      <c r="BP189" s="24">
        <f ca="1">IF($C$2&lt;=$C$3,BN189,BO189)</f>
        <v>-89.120900000000006</v>
      </c>
      <c r="BQ189" s="24">
        <f t="shared" ca="1" si="829"/>
        <v>51.433</v>
      </c>
      <c r="BR189" s="24">
        <f t="shared" ca="1" si="830"/>
        <v>-55.950900000000004</v>
      </c>
      <c r="BS189" s="24">
        <f t="shared" ca="1" si="831"/>
        <v>122.29090000000001</v>
      </c>
      <c r="BU189" s="40"/>
      <c r="BW189" s="8" t="s">
        <v>9</v>
      </c>
      <c r="BX189" s="24">
        <f ca="1">BX181-CJ173*BZ175/100</f>
        <v>59.350999999999999</v>
      </c>
      <c r="BY189" s="24">
        <f ca="1">BY181-CJ174*BZ175/100</f>
        <v>38.5</v>
      </c>
      <c r="BZ189" s="24">
        <f t="shared" ref="BZ189:CC189" ca="1" si="854">BZ181</f>
        <v>-80.349999999999994</v>
      </c>
      <c r="CA189" s="24">
        <f t="shared" ca="1" si="854"/>
        <v>-40.692</v>
      </c>
      <c r="CB189" s="24">
        <f t="shared" ca="1" si="854"/>
        <v>-4.83</v>
      </c>
      <c r="CC189" s="24">
        <f t="shared" ca="1" si="854"/>
        <v>-7.1059999999999999</v>
      </c>
      <c r="CD189" s="24">
        <f t="shared" ca="1" si="832"/>
        <v>-85.179999999999993</v>
      </c>
      <c r="CE189" s="24">
        <f t="shared" ca="1" si="833"/>
        <v>-47.798000000000002</v>
      </c>
      <c r="CF189" s="24">
        <f t="shared" ca="1" si="834"/>
        <v>-99.51939999999999</v>
      </c>
      <c r="CG189" s="24">
        <f t="shared" ca="1" si="805"/>
        <v>-73.352000000000004</v>
      </c>
      <c r="CH189" s="24">
        <f ca="1">IF($C$2&lt;=$C$3,CF189,CG189)</f>
        <v>-99.51939999999999</v>
      </c>
      <c r="CI189" s="24">
        <f t="shared" ca="1" si="835"/>
        <v>59.350999999999999</v>
      </c>
      <c r="CJ189" s="24">
        <f t="shared" ca="1" si="836"/>
        <v>-61.01939999999999</v>
      </c>
      <c r="CK189" s="24">
        <f t="shared" ca="1" si="837"/>
        <v>138.01939999999999</v>
      </c>
      <c r="CM189" s="40"/>
      <c r="CO189" s="8" t="s">
        <v>9</v>
      </c>
      <c r="CP189" s="24">
        <f ca="1">CP181-DB173*CR175/100</f>
        <v>51.684000000000005</v>
      </c>
      <c r="CQ189" s="24">
        <f ca="1">CQ181-DB174*CR175/100</f>
        <v>33.707999999999998</v>
      </c>
      <c r="CR189" s="24">
        <f t="shared" ref="CR189:CU189" ca="1" si="855">CR181</f>
        <v>-73.891999999999996</v>
      </c>
      <c r="CS189" s="24">
        <f t="shared" ca="1" si="855"/>
        <v>-37.447000000000003</v>
      </c>
      <c r="CT189" s="24">
        <f t="shared" ca="1" si="855"/>
        <v>-4.4400000000000004</v>
      </c>
      <c r="CU189" s="24">
        <f t="shared" ca="1" si="855"/>
        <v>-6.532</v>
      </c>
      <c r="CV189" s="24">
        <f t="shared" ca="1" si="838"/>
        <v>-78.331999999999994</v>
      </c>
      <c r="CW189" s="24">
        <f t="shared" ca="1" si="839"/>
        <v>-43.978999999999999</v>
      </c>
      <c r="CX189" s="24">
        <f t="shared" ca="1" si="840"/>
        <v>-91.525700000000001</v>
      </c>
      <c r="CY189" s="24">
        <f t="shared" ca="1" si="806"/>
        <v>-67.4786</v>
      </c>
      <c r="CZ189" s="24">
        <f ca="1">IF($C$2&lt;=$C$3,CX189,CY189)</f>
        <v>-91.525700000000001</v>
      </c>
      <c r="DA189" s="24">
        <f t="shared" ca="1" si="841"/>
        <v>51.684000000000005</v>
      </c>
      <c r="DB189" s="24">
        <f t="shared" ca="1" si="842"/>
        <v>-57.817700000000002</v>
      </c>
      <c r="DC189" s="24">
        <f t="shared" ca="1" si="843"/>
        <v>125.2337</v>
      </c>
      <c r="DE189" s="40"/>
      <c r="DG189" s="8" t="s">
        <v>9</v>
      </c>
      <c r="DH189" s="24">
        <f ca="1">DH181-DT173*DJ175/100</f>
        <v>51.684000000000005</v>
      </c>
      <c r="DI189" s="24">
        <f ca="1">DI181-DT174*DJ175/100</f>
        <v>33.707999999999998</v>
      </c>
      <c r="DJ189" s="24">
        <f t="shared" ref="DJ189:DM189" ca="1" si="856">DJ181</f>
        <v>-73.891999999999996</v>
      </c>
      <c r="DK189" s="24">
        <f t="shared" ca="1" si="856"/>
        <v>-37.447000000000003</v>
      </c>
      <c r="DL189" s="24">
        <f t="shared" ca="1" si="856"/>
        <v>-4.4400000000000004</v>
      </c>
      <c r="DM189" s="24">
        <f t="shared" ca="1" si="856"/>
        <v>-6.532</v>
      </c>
      <c r="DN189" s="24">
        <f t="shared" ca="1" si="844"/>
        <v>-78.331999999999994</v>
      </c>
      <c r="DO189" s="24">
        <f t="shared" ca="1" si="845"/>
        <v>-43.978999999999999</v>
      </c>
      <c r="DP189" s="24">
        <f t="shared" ca="1" si="846"/>
        <v>-91.525700000000001</v>
      </c>
      <c r="DQ189" s="24">
        <f t="shared" ca="1" si="807"/>
        <v>-67.4786</v>
      </c>
      <c r="DR189" s="24">
        <f ca="1">IF($C$2&lt;=$C$3,DP189,DQ189)</f>
        <v>-91.525700000000001</v>
      </c>
      <c r="DS189" s="24">
        <f t="shared" ca="1" si="847"/>
        <v>51.684000000000005</v>
      </c>
      <c r="DT189" s="24">
        <f t="shared" ca="1" si="848"/>
        <v>-57.817700000000002</v>
      </c>
      <c r="DU189" s="24">
        <f t="shared" ca="1" si="849"/>
        <v>125.2337</v>
      </c>
    </row>
    <row r="190" spans="1:125" s="21" customFormat="1">
      <c r="C190" s="8" t="s">
        <v>8</v>
      </c>
      <c r="D190" s="24">
        <f ca="1">D182+P173*F176/100</f>
        <v>-29.838999999999999</v>
      </c>
      <c r="E190" s="24">
        <f ca="1">E182+P174*F176/100</f>
        <v>-21.565999999999999</v>
      </c>
      <c r="F190" s="24">
        <f t="shared" ref="F190:I190" ca="1" si="857">F182</f>
        <v>-82.12</v>
      </c>
      <c r="G190" s="24">
        <f t="shared" ca="1" si="857"/>
        <v>-41.530999999999999</v>
      </c>
      <c r="H190" s="24">
        <f t="shared" ca="1" si="857"/>
        <v>-4.9269999999999996</v>
      </c>
      <c r="I190" s="24">
        <f t="shared" ca="1" si="857"/>
        <v>-7.2489999999999997</v>
      </c>
      <c r="J190" s="24">
        <f t="shared" ca="1" si="808"/>
        <v>-87.046999999999997</v>
      </c>
      <c r="K190" s="24">
        <f t="shared" ca="1" si="809"/>
        <v>-48.78</v>
      </c>
      <c r="L190" s="24">
        <f t="shared" ca="1" si="810"/>
        <v>-101.681</v>
      </c>
      <c r="M190" s="24">
        <f t="shared" ca="1" si="801"/>
        <v>-74.894099999999995</v>
      </c>
      <c r="N190" s="24">
        <f ca="1">IF($C$2&lt;=$C$3,L190,M190)</f>
        <v>-101.681</v>
      </c>
      <c r="O190" s="24">
        <f t="shared" ca="1" si="811"/>
        <v>-29.838999999999999</v>
      </c>
      <c r="P190" s="24">
        <f t="shared" ca="1" si="812"/>
        <v>-123.247</v>
      </c>
      <c r="Q190" s="24">
        <f t="shared" ca="1" si="813"/>
        <v>80.114999999999995</v>
      </c>
      <c r="S190" s="40"/>
      <c r="U190" s="8" t="s">
        <v>8</v>
      </c>
      <c r="V190" s="24">
        <f ca="1">V182+AH173*X176/100</f>
        <v>-30.659999999999997</v>
      </c>
      <c r="W190" s="24">
        <f ca="1">W182+AH174*X176/100</f>
        <v>-21.448</v>
      </c>
      <c r="X190" s="24">
        <f t="shared" ref="X190:AA190" ca="1" si="858">X182</f>
        <v>-93.581999999999994</v>
      </c>
      <c r="Y190" s="24">
        <f t="shared" ca="1" si="858"/>
        <v>-47.393000000000001</v>
      </c>
      <c r="Z190" s="24">
        <f t="shared" ca="1" si="858"/>
        <v>-5.6230000000000002</v>
      </c>
      <c r="AA190" s="24">
        <f t="shared" ca="1" si="858"/>
        <v>-8.2729999999999997</v>
      </c>
      <c r="AB190" s="24">
        <f t="shared" ca="1" si="814"/>
        <v>-99.204999999999998</v>
      </c>
      <c r="AC190" s="24">
        <f t="shared" ca="1" si="815"/>
        <v>-55.665999999999997</v>
      </c>
      <c r="AD190" s="24">
        <f t="shared" ca="1" si="816"/>
        <v>-115.90479999999999</v>
      </c>
      <c r="AE190" s="24">
        <f t="shared" ca="1" si="802"/>
        <v>-85.427499999999995</v>
      </c>
      <c r="AF190" s="24">
        <f ca="1">IF($C$2&lt;=$C$3,AD190,AE190)</f>
        <v>-115.90479999999999</v>
      </c>
      <c r="AG190" s="24">
        <f t="shared" ca="1" si="817"/>
        <v>-30.659999999999997</v>
      </c>
      <c r="AH190" s="24">
        <f t="shared" ca="1" si="818"/>
        <v>-137.3528</v>
      </c>
      <c r="AI190" s="24">
        <f t="shared" ca="1" si="819"/>
        <v>94.456799999999987</v>
      </c>
      <c r="AK190" s="40"/>
      <c r="AM190" s="8" t="s">
        <v>8</v>
      </c>
      <c r="AN190" s="24">
        <f ca="1">AN182+AZ173*AP176/100</f>
        <v>-58.469999999999992</v>
      </c>
      <c r="AO190" s="24">
        <f ca="1">AO182+AZ174*AP176/100</f>
        <v>-37.635999999999996</v>
      </c>
      <c r="AP190" s="24">
        <f t="shared" ref="AP190:AS190" ca="1" si="859">AP182</f>
        <v>-71.772999999999996</v>
      </c>
      <c r="AQ190" s="24">
        <f t="shared" ca="1" si="859"/>
        <v>-36.451000000000001</v>
      </c>
      <c r="AR190" s="24">
        <f t="shared" ca="1" si="859"/>
        <v>-4.327</v>
      </c>
      <c r="AS190" s="24">
        <f t="shared" ca="1" si="859"/>
        <v>-6.3659999999999997</v>
      </c>
      <c r="AT190" s="24">
        <f t="shared" ca="1" si="820"/>
        <v>-76.099999999999994</v>
      </c>
      <c r="AU190" s="24">
        <f t="shared" ca="1" si="821"/>
        <v>-42.817</v>
      </c>
      <c r="AV190" s="24">
        <f t="shared" ca="1" si="822"/>
        <v>-88.945099999999996</v>
      </c>
      <c r="AW190" s="24">
        <f t="shared" ca="1" si="803"/>
        <v>-65.646999999999991</v>
      </c>
      <c r="AX190" s="24">
        <f ca="1">IF($C$2&lt;=$C$3,AV190,AW190)</f>
        <v>-88.945099999999996</v>
      </c>
      <c r="AY190" s="24">
        <f t="shared" ca="1" si="823"/>
        <v>-58.469999999999992</v>
      </c>
      <c r="AZ190" s="24">
        <f t="shared" ca="1" si="824"/>
        <v>-126.58109999999999</v>
      </c>
      <c r="BA190" s="24">
        <f t="shared" ca="1" si="825"/>
        <v>51.309100000000001</v>
      </c>
      <c r="BC190" s="40"/>
      <c r="BE190" s="8" t="s">
        <v>8</v>
      </c>
      <c r="BF190" s="24">
        <f ca="1">BF182+BR173*BH176/100</f>
        <v>-41.663000000000004</v>
      </c>
      <c r="BG190" s="24">
        <f ca="1">BG182+BR174*BH176/100</f>
        <v>-27.201999999999998</v>
      </c>
      <c r="BH190" s="24">
        <f t="shared" ref="BH190:BK190" ca="1" si="860">BH182</f>
        <v>-71.923000000000002</v>
      </c>
      <c r="BI190" s="24">
        <f t="shared" ca="1" si="860"/>
        <v>-36.508000000000003</v>
      </c>
      <c r="BJ190" s="24">
        <f t="shared" ca="1" si="860"/>
        <v>-4.3330000000000002</v>
      </c>
      <c r="BK190" s="24">
        <f t="shared" ca="1" si="860"/>
        <v>-6.375</v>
      </c>
      <c r="BL190" s="24">
        <f t="shared" ca="1" si="826"/>
        <v>-76.256</v>
      </c>
      <c r="BM190" s="24">
        <f t="shared" ca="1" si="827"/>
        <v>-42.883000000000003</v>
      </c>
      <c r="BN190" s="24">
        <f t="shared" ca="1" si="828"/>
        <v>-89.120900000000006</v>
      </c>
      <c r="BO190" s="24">
        <f t="shared" ca="1" si="804"/>
        <v>-65.759799999999998</v>
      </c>
      <c r="BP190" s="24">
        <f ca="1">IF($C$2&lt;=$C$3,BN190,BO190)</f>
        <v>-89.120900000000006</v>
      </c>
      <c r="BQ190" s="24">
        <f t="shared" ca="1" si="829"/>
        <v>-41.663000000000004</v>
      </c>
      <c r="BR190" s="24">
        <f t="shared" ca="1" si="830"/>
        <v>-116.3229</v>
      </c>
      <c r="BS190" s="24">
        <f t="shared" ca="1" si="831"/>
        <v>61.918900000000008</v>
      </c>
      <c r="BU190" s="40"/>
      <c r="BW190" s="8" t="s">
        <v>8</v>
      </c>
      <c r="BX190" s="24">
        <f ca="1">BX182+CJ173*BZ176/100</f>
        <v>-61.329000000000008</v>
      </c>
      <c r="BY190" s="24">
        <f ca="1">BY182+CJ174*BZ176/100</f>
        <v>-39.76</v>
      </c>
      <c r="BZ190" s="24">
        <f t="shared" ref="BZ190:CC190" ca="1" si="861">BZ182</f>
        <v>-80.349999999999994</v>
      </c>
      <c r="CA190" s="24">
        <f t="shared" ca="1" si="861"/>
        <v>-40.692</v>
      </c>
      <c r="CB190" s="24">
        <f t="shared" ca="1" si="861"/>
        <v>-4.83</v>
      </c>
      <c r="CC190" s="24">
        <f t="shared" ca="1" si="861"/>
        <v>-7.1059999999999999</v>
      </c>
      <c r="CD190" s="24">
        <f t="shared" ca="1" si="832"/>
        <v>-85.179999999999993</v>
      </c>
      <c r="CE190" s="24">
        <f t="shared" ca="1" si="833"/>
        <v>-47.798000000000002</v>
      </c>
      <c r="CF190" s="24">
        <f t="shared" ca="1" si="834"/>
        <v>-99.51939999999999</v>
      </c>
      <c r="CG190" s="24">
        <f t="shared" ca="1" si="805"/>
        <v>-73.352000000000004</v>
      </c>
      <c r="CH190" s="24">
        <f ca="1">IF($C$2&lt;=$C$3,CF190,CG190)</f>
        <v>-99.51939999999999</v>
      </c>
      <c r="CI190" s="24">
        <f t="shared" ca="1" si="835"/>
        <v>-61.329000000000008</v>
      </c>
      <c r="CJ190" s="24">
        <f t="shared" ca="1" si="836"/>
        <v>-139.27939999999998</v>
      </c>
      <c r="CK190" s="24">
        <f t="shared" ca="1" si="837"/>
        <v>59.759399999999992</v>
      </c>
      <c r="CM190" s="40"/>
      <c r="CO190" s="8" t="s">
        <v>8</v>
      </c>
      <c r="CP190" s="24">
        <f ca="1">CP182+DB173*CR176/100</f>
        <v>-55.204000000000001</v>
      </c>
      <c r="CQ190" s="24">
        <f ca="1">CQ182+DB174*CR176/100</f>
        <v>-35.608000000000004</v>
      </c>
      <c r="CR190" s="24">
        <f t="shared" ref="CR190:CU190" ca="1" si="862">CR182</f>
        <v>-73.891999999999996</v>
      </c>
      <c r="CS190" s="24">
        <f t="shared" ca="1" si="862"/>
        <v>-37.447000000000003</v>
      </c>
      <c r="CT190" s="24">
        <f t="shared" ca="1" si="862"/>
        <v>-4.4400000000000004</v>
      </c>
      <c r="CU190" s="24">
        <f t="shared" ca="1" si="862"/>
        <v>-6.532</v>
      </c>
      <c r="CV190" s="24">
        <f t="shared" ca="1" si="838"/>
        <v>-78.331999999999994</v>
      </c>
      <c r="CW190" s="24">
        <f t="shared" ca="1" si="839"/>
        <v>-43.978999999999999</v>
      </c>
      <c r="CX190" s="24">
        <f t="shared" ca="1" si="840"/>
        <v>-91.525700000000001</v>
      </c>
      <c r="CY190" s="24">
        <f t="shared" ca="1" si="806"/>
        <v>-67.4786</v>
      </c>
      <c r="CZ190" s="24">
        <f ca="1">IF($C$2&lt;=$C$3,CX190,CY190)</f>
        <v>-91.525700000000001</v>
      </c>
      <c r="DA190" s="24">
        <f t="shared" ca="1" si="841"/>
        <v>-55.204000000000001</v>
      </c>
      <c r="DB190" s="24">
        <f t="shared" ca="1" si="842"/>
        <v>-127.1337</v>
      </c>
      <c r="DC190" s="24">
        <f t="shared" ca="1" si="843"/>
        <v>55.917699999999996</v>
      </c>
      <c r="DE190" s="40"/>
      <c r="DG190" s="8" t="s">
        <v>8</v>
      </c>
      <c r="DH190" s="24">
        <f ca="1">DH182+DT173*DJ176/100</f>
        <v>-48.308</v>
      </c>
      <c r="DI190" s="24">
        <f ca="1">DI182+DT174*DJ176/100</f>
        <v>-31.136000000000003</v>
      </c>
      <c r="DJ190" s="24">
        <f t="shared" ref="DJ190:DM190" ca="1" si="863">DJ182</f>
        <v>-73.891999999999996</v>
      </c>
      <c r="DK190" s="24">
        <f t="shared" ca="1" si="863"/>
        <v>-37.447000000000003</v>
      </c>
      <c r="DL190" s="24">
        <f t="shared" ca="1" si="863"/>
        <v>-4.4400000000000004</v>
      </c>
      <c r="DM190" s="24">
        <f t="shared" ca="1" si="863"/>
        <v>-6.532</v>
      </c>
      <c r="DN190" s="24">
        <f t="shared" ca="1" si="844"/>
        <v>-78.331999999999994</v>
      </c>
      <c r="DO190" s="24">
        <f t="shared" ca="1" si="845"/>
        <v>-43.978999999999999</v>
      </c>
      <c r="DP190" s="24">
        <f t="shared" ca="1" si="846"/>
        <v>-91.525700000000001</v>
      </c>
      <c r="DQ190" s="24">
        <f t="shared" ca="1" si="807"/>
        <v>-67.4786</v>
      </c>
      <c r="DR190" s="24">
        <f ca="1">IF($C$2&lt;=$C$3,DP190,DQ190)</f>
        <v>-91.525700000000001</v>
      </c>
      <c r="DS190" s="24">
        <f t="shared" ca="1" si="847"/>
        <v>-48.308</v>
      </c>
      <c r="DT190" s="24">
        <f t="shared" ca="1" si="848"/>
        <v>-122.6617</v>
      </c>
      <c r="DU190" s="24">
        <f t="shared" ca="1" si="849"/>
        <v>60.389699999999998</v>
      </c>
    </row>
    <row r="191" spans="1:125" s="21" customFormat="1">
      <c r="C191" s="8" t="s">
        <v>58</v>
      </c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>
        <f ca="1">MIN(P172-F176/100,MAX(F175/100,O183))</f>
        <v>2.2429700388483846</v>
      </c>
      <c r="P191" s="24">
        <f ca="1">MIN(P172-F176/100,MAX(F175/100,P183))</f>
        <v>0.35</v>
      </c>
      <c r="Q191" s="24">
        <f ca="1">MIN(P172-F176/100,MAX(F175/100,Q183))</f>
        <v>3.9499999999999997</v>
      </c>
      <c r="S191" s="40"/>
      <c r="U191" s="8" t="s">
        <v>58</v>
      </c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>
        <f ca="1">MIN(AH172-X176/100,MAX(X175/100,AG183))</f>
        <v>1.6959773575815968</v>
      </c>
      <c r="AH191" s="24">
        <f ca="1">MIN(AH172-X176/100,MAX(X175/100,AH183))</f>
        <v>0.35</v>
      </c>
      <c r="AI191" s="24">
        <f ca="1">MIN(AH172-X176/100,MAX(X175/100,AI183))</f>
        <v>3.4499999999999997</v>
      </c>
      <c r="AK191" s="40"/>
      <c r="AM191" s="8" t="s">
        <v>58</v>
      </c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>
        <f ca="1">MIN(AZ172-AP176/100,MAX(AP175/100,AY183))</f>
        <v>1.5584103954081634</v>
      </c>
      <c r="AZ191" s="24">
        <f ca="1">MIN(AZ172-AP176/100,MAX(AP175/100,AZ183))</f>
        <v>0.35</v>
      </c>
      <c r="BA191" s="24">
        <f ca="1">MIN(AZ172-AP176/100,MAX(AP175/100,BA183))</f>
        <v>3.0500000000000003</v>
      </c>
      <c r="BC191" s="40"/>
      <c r="BE191" s="8" t="s">
        <v>58</v>
      </c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>
        <f ca="1">MIN(BR172-BH176/100,MAX(BH175/100,BQ183))</f>
        <v>1.6416727088167054</v>
      </c>
      <c r="BR191" s="24">
        <f ca="1">MIN(BR172-BH176/100,MAX(BH175/100,BR183))</f>
        <v>0.15</v>
      </c>
      <c r="BS191" s="24">
        <f ca="1">MIN(BR172-BH176/100,MAX(BH175/100,BS183))</f>
        <v>2.85</v>
      </c>
      <c r="BU191" s="40"/>
      <c r="BW191" s="8" t="s">
        <v>58</v>
      </c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>
        <f ca="1">MIN(CJ172-BZ176/100,MAX(BZ175/100,CI183))</f>
        <v>2.0713153242735611</v>
      </c>
      <c r="CJ191" s="24">
        <f ca="1">MIN(CJ172-BZ176/100,MAX(BZ175/100,CJ183))</f>
        <v>0.35</v>
      </c>
      <c r="CK191" s="24">
        <f ca="1">MIN(CJ172-BZ176/100,MAX(BZ175/100,CK183))</f>
        <v>3.85</v>
      </c>
      <c r="CM191" s="40"/>
      <c r="CO191" s="8" t="s">
        <v>58</v>
      </c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>
        <f ca="1">MIN(DB172-CR176/100,MAX(CR175/100,DA183))</f>
        <v>1.8489736401134313</v>
      </c>
      <c r="DB191" s="24">
        <f ca="1">MIN(DB172-CR176/100,MAX(CR175/100,DB183))</f>
        <v>0.35</v>
      </c>
      <c r="DC191" s="24">
        <f ca="1">MIN(DB172-CR176/100,MAX(CR175/100,DC183))</f>
        <v>3.45</v>
      </c>
      <c r="DE191" s="40"/>
      <c r="DG191" s="8" t="s">
        <v>58</v>
      </c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>
        <f ca="1">MIN(DT172-DJ176/100,MAX(DJ175/100,DS183))</f>
        <v>1.8489736401134313</v>
      </c>
      <c r="DT191" s="24">
        <f ca="1">MIN(DT172-DJ176/100,MAX(DJ175/100,DT183))</f>
        <v>0.35</v>
      </c>
      <c r="DU191" s="24">
        <f ca="1">MIN(DT172-DJ176/100,MAX(DJ175/100,DU183))</f>
        <v>3.25</v>
      </c>
    </row>
    <row r="192" spans="1:125" s="21" customFormat="1">
      <c r="C192" s="8" t="s">
        <v>59</v>
      </c>
      <c r="O192" s="24">
        <f ca="1">O179+(P173*P172/2-(O179-O180)/P172)*O191-P173*O191^2/2</f>
        <v>14.770193561799118</v>
      </c>
      <c r="P192" s="24">
        <f ca="1">P179+(P174*P172/2-(P179-P180)/P172)*P191-P174*P191^2/2</f>
        <v>182.04405290697676</v>
      </c>
      <c r="Q192" s="24">
        <f ca="1">Q179+(P174*P172/2-(Q179-Q180)/P172)*Q191-P174*Q191^2/2</f>
        <v>164.62372267441856</v>
      </c>
      <c r="S192" s="40"/>
      <c r="U192" s="8" t="s">
        <v>59</v>
      </c>
      <c r="AG192" s="24">
        <f ca="1">AG179+(AH173*AH172/2-(AG179-AG180)/AH172)*AG191-AH173*AG191^2/2</f>
        <v>10.086204585533444</v>
      </c>
      <c r="AH192" s="24">
        <f ca="1">AH179+(AH174*AH172/2-(AH179-AH180)/AH172)*AH191-AH174*AH191^2/2</f>
        <v>173.62850789473686</v>
      </c>
      <c r="AI192" s="24">
        <f ca="1">AI179+(AH174*AH172/2-(AI179-AI180)/AH172)*AI191-AH174*AI191^2/2</f>
        <v>169.77661842105272</v>
      </c>
      <c r="AK192" s="40"/>
      <c r="AM192" s="8" t="s">
        <v>59</v>
      </c>
      <c r="AY192" s="24">
        <f ca="1">AY179+(AZ173*AZ172/2-(AY179-AY180)/AZ172)*AY191-AZ173*AY191^2/2</f>
        <v>18.143402026118068</v>
      </c>
      <c r="AZ192" s="24">
        <f ca="1">AZ179+(AZ174*AZ172/2-(AZ179-AZ180)/AZ172)*AZ191-AZ174*AZ191^2/2</f>
        <v>148.57636093750003</v>
      </c>
      <c r="BA192" s="24">
        <f ca="1">BA179+(AZ174*AZ172/2-(BA179-BA180)/AZ172)*BA191-AZ174*BA191^2/2</f>
        <v>68.258160937499994</v>
      </c>
      <c r="BC192" s="40"/>
      <c r="BE192" s="8" t="s">
        <v>59</v>
      </c>
      <c r="BQ192" s="24">
        <f ca="1">BQ179+(BR173*BR172/2-(BQ179-BQ180)/BR172)*BQ191-BR173*BQ191^2/2</f>
        <v>12.814339236740501</v>
      </c>
      <c r="BR192" s="24">
        <f ca="1">BR179+(BR174*BR172/2-(BR179-BR180)/BR172)*BR191-BR174*BR191^2/2</f>
        <v>67.825610937500002</v>
      </c>
      <c r="BS192" s="24">
        <f ca="1">BS179+(BR174*BR172/2-(BS179-BS180)/BR172)*BS191-BR174*BS191^2/2</f>
        <v>148.25674218749998</v>
      </c>
      <c r="BU192" s="40"/>
      <c r="BW192" s="8" t="s">
        <v>59</v>
      </c>
      <c r="CI192" s="24">
        <f ca="1">CI179+(CJ173*CJ172/2-(CI179-CI180)/CJ172)*CI191-CJ173*CI191^2/2</f>
        <v>27.009585255115198</v>
      </c>
      <c r="CJ192" s="24">
        <f ca="1">CJ179+(CJ174*CJ172/2-(CJ179-CJ180)/CJ172)*CJ191-CJ174*CJ191^2/2</f>
        <v>158.56</v>
      </c>
      <c r="CK192" s="24">
        <f ca="1">CK179+(CJ174*CJ172/2-(CK179-CK180)/CJ172)*CK191-CJ174*CK191^2/2</f>
        <v>156.25093333333336</v>
      </c>
      <c r="CM192" s="40"/>
      <c r="CO192" s="8" t="s">
        <v>59</v>
      </c>
      <c r="DA192" s="24">
        <f ca="1">DA179+(DB173*DB172/2-(DA179-DA180)/DB172)*DA191-DB173*DA191^2/2</f>
        <v>25.587448716423538</v>
      </c>
      <c r="DB192" s="24">
        <f ca="1">DB179+(DB174*DB172/2-(DB179-DB180)/DB172)*DB191-DB174*DB191^2/2</f>
        <v>146.8605277777778</v>
      </c>
      <c r="DC192" s="24">
        <f ca="1">DC179+(DB174*DB172/2-(DC179-DC180)/DB172)*DC191-DB174*DC191^2/2</f>
        <v>116.26776666666672</v>
      </c>
      <c r="DE192" s="40"/>
      <c r="DG192" s="8" t="s">
        <v>59</v>
      </c>
      <c r="DS192" s="24">
        <f ca="1">DS179+(DT173*DT172/2-(DS179-DS180)/DT172)*DS191-DT173*DS191^2/2</f>
        <v>25.587448716423538</v>
      </c>
      <c r="DT192" s="24">
        <f ca="1">DT179+(DT174*DT172/2-(DT179-DT180)/DT172)*DT191-DT174*DT191^2/2</f>
        <v>146.8605277777778</v>
      </c>
      <c r="DU192" s="24">
        <f ca="1">DU179+(DT174*DT172/2-(DU179-DU180)/DT172)*DU191-DT174*DU191^2/2</f>
        <v>104.63685555555561</v>
      </c>
    </row>
    <row r="193" spans="1:126" s="21" customFormat="1">
      <c r="A193" s="22" t="s">
        <v>38</v>
      </c>
      <c r="S193" s="35" t="s">
        <v>38</v>
      </c>
      <c r="AK193" s="35" t="s">
        <v>38</v>
      </c>
      <c r="BC193" s="35" t="s">
        <v>38</v>
      </c>
      <c r="BU193" s="35" t="s">
        <v>38</v>
      </c>
      <c r="CM193" s="35" t="s">
        <v>38</v>
      </c>
      <c r="DE193" s="35" t="s">
        <v>38</v>
      </c>
    </row>
    <row r="194" spans="1:126" s="21" customFormat="1">
      <c r="A194" s="8" t="s">
        <v>44</v>
      </c>
      <c r="D194" s="23" t="s">
        <v>32</v>
      </c>
      <c r="E194" s="23" t="s">
        <v>51</v>
      </c>
      <c r="F194" s="23" t="s">
        <v>52</v>
      </c>
      <c r="G194" s="23" t="s">
        <v>60</v>
      </c>
      <c r="H194" s="23" t="s">
        <v>61</v>
      </c>
      <c r="I194" s="23" t="s">
        <v>62</v>
      </c>
      <c r="J194" s="23" t="s">
        <v>63</v>
      </c>
      <c r="K194" s="23"/>
      <c r="M194" s="23"/>
      <c r="N194" s="23"/>
      <c r="O194" s="23"/>
      <c r="P194" s="23"/>
      <c r="Q194" s="23"/>
      <c r="R194" s="23"/>
      <c r="S194" s="39" t="s">
        <v>44</v>
      </c>
      <c r="V194" s="23" t="s">
        <v>32</v>
      </c>
      <c r="W194" s="23" t="s">
        <v>51</v>
      </c>
      <c r="X194" s="23" t="s">
        <v>52</v>
      </c>
      <c r="Y194" s="23" t="s">
        <v>60</v>
      </c>
      <c r="Z194" s="23" t="s">
        <v>61</v>
      </c>
      <c r="AA194" s="23" t="s">
        <v>62</v>
      </c>
      <c r="AB194" s="23" t="s">
        <v>63</v>
      </c>
      <c r="AC194" s="23"/>
      <c r="AE194" s="23"/>
      <c r="AF194" s="23"/>
      <c r="AG194" s="23"/>
      <c r="AH194" s="23"/>
      <c r="AI194" s="23"/>
      <c r="AJ194" s="23"/>
      <c r="AK194" s="39" t="s">
        <v>44</v>
      </c>
      <c r="AN194" s="23" t="s">
        <v>32</v>
      </c>
      <c r="AO194" s="23" t="s">
        <v>51</v>
      </c>
      <c r="AP194" s="23" t="s">
        <v>52</v>
      </c>
      <c r="AQ194" s="23" t="s">
        <v>60</v>
      </c>
      <c r="AR194" s="23" t="s">
        <v>61</v>
      </c>
      <c r="AS194" s="23" t="s">
        <v>62</v>
      </c>
      <c r="AT194" s="23" t="s">
        <v>63</v>
      </c>
      <c r="AU194" s="23"/>
      <c r="AW194" s="23"/>
      <c r="AX194" s="23"/>
      <c r="AY194" s="23"/>
      <c r="AZ194" s="23"/>
      <c r="BA194" s="23"/>
      <c r="BB194" s="23"/>
      <c r="BC194" s="39" t="s">
        <v>44</v>
      </c>
      <c r="BF194" s="23" t="s">
        <v>32</v>
      </c>
      <c r="BG194" s="23" t="s">
        <v>51</v>
      </c>
      <c r="BH194" s="23" t="s">
        <v>52</v>
      </c>
      <c r="BI194" s="23" t="s">
        <v>60</v>
      </c>
      <c r="BJ194" s="23" t="s">
        <v>61</v>
      </c>
      <c r="BK194" s="23" t="s">
        <v>62</v>
      </c>
      <c r="BL194" s="23" t="s">
        <v>63</v>
      </c>
      <c r="BM194" s="23"/>
      <c r="BO194" s="23"/>
      <c r="BP194" s="23"/>
      <c r="BQ194" s="23"/>
      <c r="BR194" s="23"/>
      <c r="BS194" s="23"/>
      <c r="BT194" s="23"/>
      <c r="BU194" s="39" t="s">
        <v>44</v>
      </c>
      <c r="BX194" s="23" t="s">
        <v>32</v>
      </c>
      <c r="BY194" s="23" t="s">
        <v>51</v>
      </c>
      <c r="BZ194" s="23" t="s">
        <v>52</v>
      </c>
      <c r="CA194" s="23" t="s">
        <v>60</v>
      </c>
      <c r="CB194" s="23" t="s">
        <v>61</v>
      </c>
      <c r="CC194" s="23" t="s">
        <v>62</v>
      </c>
      <c r="CD194" s="23" t="s">
        <v>63</v>
      </c>
      <c r="CE194" s="23"/>
      <c r="CG194" s="23"/>
      <c r="CH194" s="23"/>
      <c r="CI194" s="23"/>
      <c r="CJ194" s="23"/>
      <c r="CK194" s="23"/>
      <c r="CL194" s="23"/>
      <c r="CM194" s="39" t="s">
        <v>44</v>
      </c>
      <c r="CP194" s="23" t="s">
        <v>32</v>
      </c>
      <c r="CQ194" s="23" t="s">
        <v>51</v>
      </c>
      <c r="CR194" s="23" t="s">
        <v>52</v>
      </c>
      <c r="CS194" s="23" t="s">
        <v>60</v>
      </c>
      <c r="CT194" s="23" t="s">
        <v>61</v>
      </c>
      <c r="CU194" s="23" t="s">
        <v>62</v>
      </c>
      <c r="CV194" s="23" t="s">
        <v>63</v>
      </c>
      <c r="CW194" s="23"/>
      <c r="CY194" s="23"/>
      <c r="CZ194" s="23"/>
      <c r="DA194" s="23"/>
      <c r="DB194" s="23"/>
      <c r="DC194" s="23"/>
      <c r="DD194" s="23"/>
      <c r="DE194" s="39" t="s">
        <v>44</v>
      </c>
      <c r="DH194" s="23" t="s">
        <v>32</v>
      </c>
      <c r="DI194" s="23" t="s">
        <v>51</v>
      </c>
      <c r="DJ194" s="23" t="s">
        <v>52</v>
      </c>
      <c r="DK194" s="23" t="s">
        <v>60</v>
      </c>
      <c r="DL194" s="23" t="s">
        <v>61</v>
      </c>
      <c r="DM194" s="23" t="s">
        <v>62</v>
      </c>
      <c r="DN194" s="23" t="s">
        <v>63</v>
      </c>
      <c r="DO194" s="23"/>
      <c r="DQ194" s="23"/>
      <c r="DR194" s="23"/>
      <c r="DS194" s="23"/>
      <c r="DT194" s="23"/>
      <c r="DU194" s="23"/>
      <c r="DV194" s="23"/>
    </row>
    <row r="195" spans="1:126">
      <c r="A195" s="8" t="str">
        <f ca="1">B172</f>
        <v>21-22</v>
      </c>
      <c r="C195" s="8" t="s">
        <v>11</v>
      </c>
      <c r="D195" s="29">
        <f ca="1">O187</f>
        <v>-16.548199999999998</v>
      </c>
      <c r="E195" s="29">
        <f t="shared" ref="E195:E196" ca="1" si="864">P187</f>
        <v>182.04398779069768</v>
      </c>
      <c r="F195" s="29">
        <f t="shared" ref="F195:F196" ca="1" si="865">Q187</f>
        <v>-204.79293779069766</v>
      </c>
      <c r="G195" s="29">
        <f ca="1">MIN(D195:F195)</f>
        <v>-204.79293779069766</v>
      </c>
      <c r="H195" s="29">
        <f ca="1">MAX(D195:F195)</f>
        <v>182.04398779069768</v>
      </c>
      <c r="I195" s="33">
        <f ca="1">-G195/0.9/(F173-F174)/$N$3*1000</f>
        <v>10.384121625189696</v>
      </c>
      <c r="J195" s="33">
        <f ca="1">H195/0.9/(F173-F174)/$N$3*1000</f>
        <v>9.2306254832143875</v>
      </c>
      <c r="K195" s="17" t="s">
        <v>64</v>
      </c>
      <c r="L195" s="21"/>
      <c r="M195" s="29"/>
      <c r="N195" s="29"/>
      <c r="O195" s="29"/>
      <c r="P195" s="29"/>
      <c r="Q195" s="29"/>
      <c r="R195" s="29"/>
      <c r="S195" s="39" t="str">
        <f ca="1">T172</f>
        <v>22-23</v>
      </c>
      <c r="U195" s="8" t="s">
        <v>11</v>
      </c>
      <c r="V195" s="29">
        <f ca="1">AG187</f>
        <v>-5.7475500000000004</v>
      </c>
      <c r="W195" s="29">
        <f t="shared" ref="W195:W196" ca="1" si="866">AH187</f>
        <v>173.62856315789475</v>
      </c>
      <c r="X195" s="29">
        <f t="shared" ref="X195:X196" ca="1" si="867">AI187</f>
        <v>-183.10391315789474</v>
      </c>
      <c r="Y195" s="29">
        <f ca="1">MIN(V195:X195)</f>
        <v>-183.10391315789474</v>
      </c>
      <c r="Z195" s="29">
        <f ca="1">MAX(V195:X195)</f>
        <v>173.62856315789475</v>
      </c>
      <c r="AA195" s="33">
        <f ca="1">-Y195/0.9/(X173-X174)/$N$3*1000</f>
        <v>9.2843694943376942</v>
      </c>
      <c r="AB195" s="33">
        <f ca="1">Z195/0.9/(X173-X174)/$N$3*1000</f>
        <v>8.8039174440731447</v>
      </c>
      <c r="AC195" s="17" t="s">
        <v>64</v>
      </c>
      <c r="AD195" s="21"/>
      <c r="AE195" s="29"/>
      <c r="AF195" s="29"/>
      <c r="AG195" s="29"/>
      <c r="AH195" s="29"/>
      <c r="AI195" s="29"/>
      <c r="AJ195" s="29"/>
      <c r="AK195" s="39" t="str">
        <f ca="1">AL172</f>
        <v>23-24</v>
      </c>
      <c r="AM195" s="8" t="s">
        <v>11</v>
      </c>
      <c r="AN195" s="29">
        <f ca="1">AY187</f>
        <v>-10.477499999999996</v>
      </c>
      <c r="AO195" s="29">
        <f t="shared" ref="AO195:AO196" ca="1" si="868">AZ187</f>
        <v>148.5762515625</v>
      </c>
      <c r="AP195" s="29">
        <f t="shared" ref="AP195:AP196" ca="1" si="869">BA187</f>
        <v>-162.42345156249999</v>
      </c>
      <c r="AQ195" s="29">
        <f ca="1">MIN(AN195:AP195)</f>
        <v>-162.42345156249999</v>
      </c>
      <c r="AR195" s="29">
        <f ca="1">MAX(AN195:AP195)</f>
        <v>148.5762515625</v>
      </c>
      <c r="AS195" s="33">
        <f ca="1">-AQ195/0.9/(AP173-AP174)/$N$3*1000</f>
        <v>8.2357570236717361</v>
      </c>
      <c r="AT195" s="33">
        <f ca="1">AR195/0.9/(AP173-AP174)/$N$3*1000</f>
        <v>7.5336282758763229</v>
      </c>
      <c r="AU195" s="17" t="s">
        <v>64</v>
      </c>
      <c r="AV195" s="21"/>
      <c r="AW195" s="29"/>
      <c r="AX195" s="29"/>
      <c r="AY195" s="29"/>
      <c r="AZ195" s="29"/>
      <c r="BA195" s="29"/>
      <c r="BB195" s="29"/>
      <c r="BC195" s="39" t="str">
        <f ca="1">BD172</f>
        <v>24-25</v>
      </c>
      <c r="BE195" s="8" t="s">
        <v>11</v>
      </c>
      <c r="BF195" s="29">
        <f ca="1">BQ187</f>
        <v>-25.546150000000001</v>
      </c>
      <c r="BG195" s="29">
        <f t="shared" ref="BG195:BG196" ca="1" si="870">BR187</f>
        <v>67.825685937499998</v>
      </c>
      <c r="BH195" s="29">
        <f t="shared" ref="BH195:BH196" ca="1" si="871">BS187</f>
        <v>-100.42558593750002</v>
      </c>
      <c r="BI195" s="29">
        <f ca="1">MIN(BF195:BH195)</f>
        <v>-100.42558593750002</v>
      </c>
      <c r="BJ195" s="29">
        <f ca="1">MAX(BF195:BH195)</f>
        <v>67.825685937499998</v>
      </c>
      <c r="BK195" s="33">
        <f ca="1">-BI195/0.9/(BH173-BH174)/$N$3*1000</f>
        <v>5.0921262710813489</v>
      </c>
      <c r="BL195" s="33">
        <f ca="1">BJ195/0.9/(BH173-BH174)/$N$3*1000</f>
        <v>3.4391331052965164</v>
      </c>
      <c r="BM195" s="17" t="s">
        <v>64</v>
      </c>
      <c r="BN195" s="21"/>
      <c r="BO195" s="29"/>
      <c r="BP195" s="29"/>
      <c r="BQ195" s="29"/>
      <c r="BR195" s="29"/>
      <c r="BS195" s="29"/>
      <c r="BT195" s="29"/>
      <c r="BU195" s="39" t="str">
        <f ca="1">BV172</f>
        <v>25-26</v>
      </c>
      <c r="BW195" s="8" t="s">
        <v>11</v>
      </c>
      <c r="BX195" s="29">
        <f ca="1">CI187</f>
        <v>-24.071250000000003</v>
      </c>
      <c r="BY195" s="29">
        <f t="shared" ref="BY195:BY196" ca="1" si="872">CJ187</f>
        <v>158.56016666666667</v>
      </c>
      <c r="BZ195" s="29">
        <f t="shared" ref="BZ195:BZ196" ca="1" si="873">CK187</f>
        <v>-189.86106666666669</v>
      </c>
      <c r="CA195" s="29">
        <f ca="1">MIN(BX195:BZ195)</f>
        <v>-189.86106666666669</v>
      </c>
      <c r="CB195" s="29">
        <f ca="1">MAX(BX195:BZ195)</f>
        <v>158.56016666666667</v>
      </c>
      <c r="CC195" s="33">
        <f ca="1">-CA195/0.9/(BZ173-BZ174)/$N$3*1000</f>
        <v>9.6269941211052323</v>
      </c>
      <c r="CD195" s="33">
        <f ca="1">CB195/0.9/(BZ173-BZ174)/$N$3*1000</f>
        <v>8.0398673574368011</v>
      </c>
      <c r="CE195" s="17" t="s">
        <v>64</v>
      </c>
      <c r="CF195" s="21"/>
      <c r="CG195" s="29"/>
      <c r="CH195" s="29"/>
      <c r="CI195" s="29"/>
      <c r="CJ195" s="29"/>
      <c r="CK195" s="29"/>
      <c r="CL195" s="29"/>
      <c r="CM195" s="39" t="str">
        <f ca="1">CN172</f>
        <v>26-27</v>
      </c>
      <c r="CO195" s="8" t="s">
        <v>11</v>
      </c>
      <c r="CP195" s="29">
        <f ca="1">DA187</f>
        <v>-13.149699999999996</v>
      </c>
      <c r="CQ195" s="29">
        <f t="shared" ref="CQ195:CQ196" ca="1" si="874">DB187</f>
        <v>146.86039166666669</v>
      </c>
      <c r="CR195" s="29">
        <f t="shared" ref="CR195:CR196" ca="1" si="875">DC187</f>
        <v>-164.51969166666666</v>
      </c>
      <c r="CS195" s="29">
        <f ca="1">MIN(CP195:CR195)</f>
        <v>-164.51969166666666</v>
      </c>
      <c r="CT195" s="29">
        <f ca="1">MAX(CP195:CR195)</f>
        <v>146.86039166666669</v>
      </c>
      <c r="CU195" s="33">
        <f ca="1">-CS195/0.9/(CR173-CR174)/$N$3*1000</f>
        <v>8.3420478578777182</v>
      </c>
      <c r="CV195" s="33">
        <f ca="1">CT195/0.9/(CR173-CR174)/$N$3*1000</f>
        <v>7.4466247979129925</v>
      </c>
      <c r="CW195" s="17" t="s">
        <v>64</v>
      </c>
      <c r="CX195" s="21"/>
      <c r="CY195" s="29"/>
      <c r="CZ195" s="29"/>
      <c r="DA195" s="29"/>
      <c r="DB195" s="29"/>
      <c r="DC195" s="29"/>
      <c r="DD195" s="29"/>
      <c r="DE195" s="39" t="str">
        <f ca="1">DF172</f>
        <v>-</v>
      </c>
      <c r="DG195" s="8" t="s">
        <v>11</v>
      </c>
      <c r="DH195" s="29">
        <f ca="1">DS187</f>
        <v>-13.149699999999996</v>
      </c>
      <c r="DI195" s="29">
        <f t="shared" ref="DI195:DI196" ca="1" si="876">DT187</f>
        <v>146.86039166666669</v>
      </c>
      <c r="DJ195" s="29">
        <f t="shared" ref="DJ195:DJ196" ca="1" si="877">DU187</f>
        <v>-164.51969166666666</v>
      </c>
      <c r="DK195" s="29">
        <f ca="1">MIN(DH195:DJ195)</f>
        <v>-164.51969166666666</v>
      </c>
      <c r="DL195" s="29">
        <f ca="1">MAX(DH195:DJ195)</f>
        <v>146.86039166666669</v>
      </c>
      <c r="DM195" s="33">
        <f ca="1">-DK195/0.9/(DJ173-DJ174)/$N$3*1000</f>
        <v>8.3420478578777182</v>
      </c>
      <c r="DN195" s="33">
        <f ca="1">DL195/0.9/(DJ173-DJ174)/$N$3*1000</f>
        <v>7.4466247979129925</v>
      </c>
      <c r="DO195" s="17" t="s">
        <v>64</v>
      </c>
      <c r="DP195" s="21"/>
      <c r="DQ195" s="29"/>
      <c r="DR195" s="29"/>
      <c r="DS195" s="29"/>
      <c r="DT195" s="29"/>
      <c r="DU195" s="29"/>
      <c r="DV195" s="29"/>
    </row>
    <row r="196" spans="1:126">
      <c r="A196" s="22" t="s">
        <v>23</v>
      </c>
      <c r="C196" s="8" t="s">
        <v>10</v>
      </c>
      <c r="D196" s="29">
        <f ca="1">O188</f>
        <v>-10.697699999999999</v>
      </c>
      <c r="E196" s="29">
        <f t="shared" ca="1" si="864"/>
        <v>-180.64633779069769</v>
      </c>
      <c r="F196" s="29">
        <f t="shared" ca="1" si="865"/>
        <v>164.62378779069766</v>
      </c>
      <c r="G196" s="29">
        <f ca="1">MIN(D196:F196)</f>
        <v>-180.64633779069769</v>
      </c>
      <c r="H196" s="29">
        <f ca="1">MAX(D196:F196)</f>
        <v>164.62378779069766</v>
      </c>
      <c r="I196" s="33">
        <f ca="1">-G196/0.9/(F173-F174)/$N$3*1000</f>
        <v>9.1597569867417246</v>
      </c>
      <c r="J196" s="33">
        <f ca="1">H196/0.9/(F173-F174)/$N$3*1000</f>
        <v>8.3473261004983375</v>
      </c>
      <c r="K196" s="32" t="s">
        <v>65</v>
      </c>
      <c r="L196" s="21"/>
      <c r="M196" s="29"/>
      <c r="N196" s="29"/>
      <c r="O196" s="29"/>
      <c r="P196" s="29"/>
      <c r="Q196" s="29"/>
      <c r="R196" s="29"/>
      <c r="S196" s="35" t="s">
        <v>23</v>
      </c>
      <c r="U196" s="8" t="s">
        <v>10</v>
      </c>
      <c r="V196" s="29">
        <f ca="1">AG188</f>
        <v>-16.803349999999998</v>
      </c>
      <c r="W196" s="29">
        <f t="shared" ca="1" si="866"/>
        <v>-192.10571315789474</v>
      </c>
      <c r="X196" s="29">
        <f t="shared" ca="1" si="867"/>
        <v>169.77656315789471</v>
      </c>
      <c r="Y196" s="29">
        <f ca="1">MIN(V196:X196)</f>
        <v>-192.10571315789474</v>
      </c>
      <c r="Z196" s="29">
        <f ca="1">MAX(V196:X196)</f>
        <v>169.77656315789471</v>
      </c>
      <c r="AA196" s="33">
        <f ca="1">-Y196/0.9/(X173-X174)/$N$3*1000</f>
        <v>9.7408099705281721</v>
      </c>
      <c r="AB196" s="33">
        <f ca="1">Z196/0.9/(X173-X174)/$N$3*1000</f>
        <v>8.608599983755683</v>
      </c>
      <c r="AC196" s="32" t="s">
        <v>65</v>
      </c>
      <c r="AD196" s="21"/>
      <c r="AE196" s="29"/>
      <c r="AF196" s="29"/>
      <c r="AG196" s="29"/>
      <c r="AH196" s="29"/>
      <c r="AI196" s="29"/>
      <c r="AJ196" s="29"/>
      <c r="AK196" s="35" t="s">
        <v>23</v>
      </c>
      <c r="AM196" s="8" t="s">
        <v>10</v>
      </c>
      <c r="AN196" s="29">
        <f ca="1">AY188</f>
        <v>-25.4635</v>
      </c>
      <c r="AO196" s="29">
        <f t="shared" ca="1" si="868"/>
        <v>-83.257551562499998</v>
      </c>
      <c r="AP196" s="29">
        <f t="shared" ca="1" si="869"/>
        <v>50.469151562500002</v>
      </c>
      <c r="AQ196" s="29">
        <f ca="1">MIN(AN196:AP196)</f>
        <v>-83.257551562499998</v>
      </c>
      <c r="AR196" s="29">
        <f ca="1">MAX(AN196:AP196)</f>
        <v>50.469151562500002</v>
      </c>
      <c r="AS196" s="33">
        <f ca="1">-AQ196/0.9/(AP173-AP174)/$N$3*1000</f>
        <v>4.2216130642361103</v>
      </c>
      <c r="AT196" s="33">
        <f ca="1">AR196/0.9/(AP173-AP174)/$N$3*1000</f>
        <v>2.559061917851631</v>
      </c>
      <c r="AU196" s="32" t="s">
        <v>65</v>
      </c>
      <c r="AV196" s="21"/>
      <c r="AW196" s="29"/>
      <c r="AX196" s="29"/>
      <c r="AY196" s="29"/>
      <c r="AZ196" s="29"/>
      <c r="BA196" s="29"/>
      <c r="BB196" s="29"/>
      <c r="BC196" s="35" t="s">
        <v>23</v>
      </c>
      <c r="BE196" s="8" t="s">
        <v>10</v>
      </c>
      <c r="BF196" s="29">
        <f ca="1">BQ188</f>
        <v>-12.357049999999997</v>
      </c>
      <c r="BG196" s="29">
        <f t="shared" ca="1" si="870"/>
        <v>-182.57028593749999</v>
      </c>
      <c r="BH196" s="29">
        <f t="shared" ca="1" si="871"/>
        <v>166.08078593749997</v>
      </c>
      <c r="BI196" s="29">
        <f ca="1">MIN(BF196:BH196)</f>
        <v>-182.57028593749999</v>
      </c>
      <c r="BJ196" s="29">
        <f ca="1">MAX(BF196:BH196)</f>
        <v>166.08078593749997</v>
      </c>
      <c r="BK196" s="33">
        <f ca="1">-BI196/0.9/(BH173-BH174)/$N$3*1000</f>
        <v>9.2573116767250863</v>
      </c>
      <c r="BL196" s="33">
        <f ca="1">BJ196/0.9/(BH173-BH174)/$N$3*1000</f>
        <v>8.4212038724922795</v>
      </c>
      <c r="BM196" s="32" t="s">
        <v>65</v>
      </c>
      <c r="BN196" s="21"/>
      <c r="BO196" s="29"/>
      <c r="BP196" s="29"/>
      <c r="BQ196" s="29"/>
      <c r="BR196" s="29"/>
      <c r="BS196" s="29"/>
      <c r="BT196" s="29"/>
      <c r="BU196" s="35" t="s">
        <v>23</v>
      </c>
      <c r="BW196" s="8" t="s">
        <v>10</v>
      </c>
      <c r="BX196" s="29">
        <f ca="1">CI188</f>
        <v>-27.53295</v>
      </c>
      <c r="BY196" s="29">
        <f t="shared" ca="1" si="872"/>
        <v>-191.96566666666666</v>
      </c>
      <c r="BZ196" s="29">
        <f t="shared" ca="1" si="873"/>
        <v>156.25076666666666</v>
      </c>
      <c r="CA196" s="29">
        <f ca="1">MIN(BX196:BZ196)</f>
        <v>-191.96566666666666</v>
      </c>
      <c r="CB196" s="29">
        <f ca="1">MAX(BX196:BZ196)</f>
        <v>156.25076666666666</v>
      </c>
      <c r="CC196" s="33">
        <f ca="1">-CA196/0.9/(BZ173-BZ174)/$N$3*1000</f>
        <v>9.733708847736624</v>
      </c>
      <c r="CD196" s="33">
        <f ca="1">CB196/0.9/(BZ173-BZ174)/$N$3*1000</f>
        <v>7.9227681510875954</v>
      </c>
      <c r="CE196" s="32" t="s">
        <v>65</v>
      </c>
      <c r="CF196" s="21"/>
      <c r="CG196" s="29"/>
      <c r="CH196" s="29"/>
      <c r="CI196" s="29"/>
      <c r="CJ196" s="29"/>
      <c r="CK196" s="29"/>
      <c r="CL196" s="29"/>
      <c r="CM196" s="35" t="s">
        <v>23</v>
      </c>
      <c r="CO196" s="8" t="s">
        <v>10</v>
      </c>
      <c r="CP196" s="29">
        <f ca="1">DA188</f>
        <v>-18.603499999999997</v>
      </c>
      <c r="CQ196" s="29">
        <f t="shared" ca="1" si="874"/>
        <v>-121.50909166666668</v>
      </c>
      <c r="CR196" s="29">
        <f t="shared" ca="1" si="875"/>
        <v>97.962591666666668</v>
      </c>
      <c r="CS196" s="29">
        <f ca="1">MIN(CP196:CR196)</f>
        <v>-121.50909166666668</v>
      </c>
      <c r="CT196" s="29">
        <f ca="1">MAX(CP196:CR196)</f>
        <v>97.962591666666668</v>
      </c>
      <c r="CU196" s="33">
        <f ca="1">-CS196/0.9/(CR173-CR174)/$N$3*1000</f>
        <v>6.1611752829218105</v>
      </c>
      <c r="CV196" s="33">
        <f ca="1">CT196/0.9/(CR173-CR174)/$N$3*1000</f>
        <v>4.9672389954438563</v>
      </c>
      <c r="CW196" s="32" t="s">
        <v>65</v>
      </c>
      <c r="CX196" s="21"/>
      <c r="CY196" s="29"/>
      <c r="CZ196" s="29"/>
      <c r="DA196" s="29"/>
      <c r="DB196" s="29"/>
      <c r="DC196" s="29"/>
      <c r="DD196" s="29"/>
      <c r="DE196" s="35" t="s">
        <v>23</v>
      </c>
      <c r="DG196" s="8" t="s">
        <v>10</v>
      </c>
      <c r="DH196" s="29">
        <f ca="1">DS188</f>
        <v>-8.2522999999999982</v>
      </c>
      <c r="DI196" s="29">
        <f t="shared" ca="1" si="876"/>
        <v>-114.83469166666667</v>
      </c>
      <c r="DJ196" s="29">
        <f t="shared" ca="1" si="877"/>
        <v>104.63699166666667</v>
      </c>
      <c r="DK196" s="29">
        <f ca="1">MIN(DH196:DJ196)</f>
        <v>-114.83469166666667</v>
      </c>
      <c r="DL196" s="29">
        <f ca="1">MAX(DH196:DJ196)</f>
        <v>104.63699166666667</v>
      </c>
      <c r="DM196" s="33">
        <f ca="1">-DK196/0.9/(DJ173-DJ174)/$N$3*1000</f>
        <v>5.8227467114932399</v>
      </c>
      <c r="DN196" s="33">
        <f ca="1">DL196/0.9/(DJ173-DJ174)/$N$3*1000</f>
        <v>5.3056675668724278</v>
      </c>
      <c r="DO196" s="32" t="s">
        <v>65</v>
      </c>
      <c r="DP196" s="21"/>
      <c r="DQ196" s="29"/>
      <c r="DR196" s="29"/>
      <c r="DS196" s="29"/>
      <c r="DT196" s="29"/>
      <c r="DU196" s="29"/>
      <c r="DV196" s="29"/>
    </row>
    <row r="197" spans="1:126">
      <c r="A197" s="8">
        <f>B173</f>
        <v>1</v>
      </c>
      <c r="C197" s="8" t="s">
        <v>66</v>
      </c>
      <c r="D197" s="29">
        <f ca="1">O192</f>
        <v>14.770193561799118</v>
      </c>
      <c r="E197" s="29">
        <f t="shared" ref="E197" ca="1" si="878">P192</f>
        <v>182.04405290697676</v>
      </c>
      <c r="F197" s="29">
        <f t="shared" ref="F197" ca="1" si="879">Q192</f>
        <v>164.62372267441856</v>
      </c>
      <c r="G197" s="30"/>
      <c r="H197" s="29">
        <f ca="1">MAX(D197:F197)</f>
        <v>182.04405290697676</v>
      </c>
      <c r="I197" s="31"/>
      <c r="J197" s="33">
        <f ca="1">H197/0.9/(F173-F174)/$N$3*1000</f>
        <v>9.2306287849657522</v>
      </c>
      <c r="K197" s="29"/>
      <c r="L197" s="21"/>
      <c r="M197" s="29"/>
      <c r="N197" s="29"/>
      <c r="O197" s="29"/>
      <c r="P197" s="29"/>
      <c r="Q197" s="29"/>
      <c r="R197" s="29"/>
      <c r="S197" s="39">
        <f>T173</f>
        <v>1</v>
      </c>
      <c r="U197" s="8" t="s">
        <v>66</v>
      </c>
      <c r="V197" s="29">
        <f ca="1">AG192</f>
        <v>10.086204585533444</v>
      </c>
      <c r="W197" s="29">
        <f t="shared" ref="W197" ca="1" si="880">AH192</f>
        <v>173.62850789473686</v>
      </c>
      <c r="X197" s="29">
        <f t="shared" ref="X197" ca="1" si="881">AI192</f>
        <v>169.77661842105272</v>
      </c>
      <c r="Y197" s="30"/>
      <c r="Z197" s="29">
        <f ca="1">MAX(V197:X197)</f>
        <v>173.62850789473686</v>
      </c>
      <c r="AA197" s="31"/>
      <c r="AB197" s="33">
        <f ca="1">Z197/0.9/(X173-X174)/$N$3*1000</f>
        <v>8.8039146419288947</v>
      </c>
      <c r="AC197" s="29"/>
      <c r="AD197" s="21"/>
      <c r="AE197" s="29"/>
      <c r="AF197" s="29"/>
      <c r="AG197" s="29"/>
      <c r="AH197" s="29"/>
      <c r="AI197" s="29"/>
      <c r="AJ197" s="29"/>
      <c r="AK197" s="39">
        <f>AL173</f>
        <v>1</v>
      </c>
      <c r="AM197" s="8" t="s">
        <v>66</v>
      </c>
      <c r="AN197" s="29">
        <f ca="1">AY192</f>
        <v>18.143402026118068</v>
      </c>
      <c r="AO197" s="29">
        <f t="shared" ref="AO197" ca="1" si="882">AZ192</f>
        <v>148.57636093750003</v>
      </c>
      <c r="AP197" s="29">
        <f t="shared" ref="AP197" ca="1" si="883">BA192</f>
        <v>68.258160937499994</v>
      </c>
      <c r="AQ197" s="30"/>
      <c r="AR197" s="29">
        <f ca="1">MAX(AN197:AP197)</f>
        <v>148.57636093750003</v>
      </c>
      <c r="AS197" s="31"/>
      <c r="AT197" s="33">
        <f ca="1">AR197/0.9/(AP173-AP174)/$N$3*1000</f>
        <v>7.5336338217868173</v>
      </c>
      <c r="AU197" s="29"/>
      <c r="AV197" s="21"/>
      <c r="AW197" s="29"/>
      <c r="AX197" s="29"/>
      <c r="AY197" s="29"/>
      <c r="AZ197" s="29"/>
      <c r="BA197" s="29"/>
      <c r="BB197" s="29"/>
      <c r="BC197" s="39">
        <f>BD173</f>
        <v>1</v>
      </c>
      <c r="BE197" s="8" t="s">
        <v>66</v>
      </c>
      <c r="BF197" s="29">
        <f ca="1">BQ192</f>
        <v>12.814339236740501</v>
      </c>
      <c r="BG197" s="29">
        <f t="shared" ref="BG197" ca="1" si="884">BR192</f>
        <v>67.825610937500002</v>
      </c>
      <c r="BH197" s="29">
        <f t="shared" ref="BH197" ca="1" si="885">BS192</f>
        <v>148.25674218749998</v>
      </c>
      <c r="BI197" s="30"/>
      <c r="BJ197" s="29">
        <f ca="1">MAX(BF197:BH197)</f>
        <v>148.25674218749998</v>
      </c>
      <c r="BK197" s="31"/>
      <c r="BL197" s="33">
        <f ca="1">BJ197/0.9/(BH173-BH174)/$N$3*1000</f>
        <v>7.5174274036871678</v>
      </c>
      <c r="BM197" s="29"/>
      <c r="BN197" s="21"/>
      <c r="BO197" s="29"/>
      <c r="BP197" s="29"/>
      <c r="BQ197" s="29"/>
      <c r="BR197" s="29"/>
      <c r="BS197" s="29"/>
      <c r="BT197" s="29"/>
      <c r="BU197" s="39">
        <f>BV173</f>
        <v>1</v>
      </c>
      <c r="BW197" s="8" t="s">
        <v>66</v>
      </c>
      <c r="BX197" s="29">
        <f ca="1">CI192</f>
        <v>27.009585255115198</v>
      </c>
      <c r="BY197" s="29">
        <f t="shared" ref="BY197" ca="1" si="886">CJ192</f>
        <v>158.56</v>
      </c>
      <c r="BZ197" s="29">
        <f t="shared" ref="BZ197" ca="1" si="887">CK192</f>
        <v>156.25093333333336</v>
      </c>
      <c r="CA197" s="30"/>
      <c r="CB197" s="29">
        <f ca="1">MAX(BX197:BZ197)</f>
        <v>158.56</v>
      </c>
      <c r="CC197" s="31"/>
      <c r="CD197" s="33">
        <f ca="1">CB197/0.9/(BZ173-BZ174)/$N$3*1000</f>
        <v>8.0398589065255717</v>
      </c>
      <c r="CE197" s="29"/>
      <c r="CF197" s="21"/>
      <c r="CG197" s="29"/>
      <c r="CH197" s="29"/>
      <c r="CI197" s="29"/>
      <c r="CJ197" s="29"/>
      <c r="CK197" s="29"/>
      <c r="CL197" s="29"/>
      <c r="CM197" s="39">
        <f>CN173</f>
        <v>1</v>
      </c>
      <c r="CO197" s="8" t="s">
        <v>66</v>
      </c>
      <c r="CP197" s="29">
        <f ca="1">DA192</f>
        <v>25.587448716423538</v>
      </c>
      <c r="CQ197" s="29">
        <f t="shared" ref="CQ197" ca="1" si="888">DB192</f>
        <v>146.8605277777778</v>
      </c>
      <c r="CR197" s="29">
        <f t="shared" ref="CR197" ca="1" si="889">DC192</f>
        <v>116.26776666666672</v>
      </c>
      <c r="CS197" s="30"/>
      <c r="CT197" s="29">
        <f ca="1">MAX(CP197:CR197)</f>
        <v>146.8605277777778</v>
      </c>
      <c r="CU197" s="31"/>
      <c r="CV197" s="33">
        <f ca="1">CT197/0.9/(CR173-CR174)/$N$3*1000</f>
        <v>7.4466316994904966</v>
      </c>
      <c r="CW197" s="29"/>
      <c r="CX197" s="21"/>
      <c r="CY197" s="29"/>
      <c r="CZ197" s="29"/>
      <c r="DA197" s="29"/>
      <c r="DB197" s="29"/>
      <c r="DC197" s="29"/>
      <c r="DD197" s="29"/>
      <c r="DE197" s="39">
        <f>DF173</f>
        <v>1</v>
      </c>
      <c r="DG197" s="8" t="s">
        <v>66</v>
      </c>
      <c r="DH197" s="29">
        <f ca="1">DS192</f>
        <v>25.587448716423538</v>
      </c>
      <c r="DI197" s="29">
        <f t="shared" ref="DI197" ca="1" si="890">DT192</f>
        <v>146.8605277777778</v>
      </c>
      <c r="DJ197" s="29">
        <f t="shared" ref="DJ197" ca="1" si="891">DU192</f>
        <v>104.63685555555561</v>
      </c>
      <c r="DK197" s="30"/>
      <c r="DL197" s="29">
        <f ca="1">MAX(DH197:DJ197)</f>
        <v>146.8605277777778</v>
      </c>
      <c r="DM197" s="31"/>
      <c r="DN197" s="33">
        <f ca="1">DL197/0.9/(DJ173-DJ174)/$N$3*1000</f>
        <v>7.4466316994904966</v>
      </c>
      <c r="DO197" s="29"/>
      <c r="DP197" s="21"/>
      <c r="DQ197" s="29"/>
      <c r="DR197" s="29"/>
      <c r="DS197" s="29"/>
      <c r="DT197" s="29"/>
      <c r="DU197" s="29"/>
      <c r="DV197" s="29"/>
    </row>
    <row r="198" spans="1:126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41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4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41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41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41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41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V198"/>
  <sheetViews>
    <sheetView zoomScaleNormal="100" workbookViewId="0">
      <selection activeCell="C2" sqref="C2"/>
    </sheetView>
  </sheetViews>
  <sheetFormatPr defaultRowHeight="12.75"/>
  <cols>
    <col min="1" max="16384" width="9.140625" style="2"/>
  </cols>
  <sheetData>
    <row r="2" spans="1:126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>
      <c r="A3" s="2" t="s">
        <v>18</v>
      </c>
      <c r="C3" s="9">
        <v>5</v>
      </c>
      <c r="F3" s="8" t="s">
        <v>67</v>
      </c>
      <c r="G3" s="8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>
      <c r="A5" s="2" t="s">
        <v>44</v>
      </c>
      <c r="B5" s="19">
        <f ca="1">INDEX(Travi!$B:$B,G5,1)</f>
        <v>14</v>
      </c>
      <c r="C5" s="19">
        <f ca="1">INDEX(Travi!$C:$C,G5,1)</f>
        <v>15</v>
      </c>
      <c r="F5" s="8" t="s">
        <v>45</v>
      </c>
      <c r="G5" s="8">
        <f ca="1">MATCH(C2,INDIRECT("Travi!A1:A"&amp;TRIM(G3)),0)</f>
        <v>122</v>
      </c>
      <c r="I5" s="8" t="s">
        <v>46</v>
      </c>
      <c r="J5" s="8">
        <f>$H$2*4</f>
        <v>20</v>
      </c>
      <c r="L5" s="8"/>
      <c r="M5" s="6"/>
      <c r="N5" s="5"/>
      <c r="O5" s="6"/>
      <c r="P5" s="7"/>
      <c r="S5" s="38" t="s">
        <v>44</v>
      </c>
      <c r="T5" s="19">
        <f ca="1">IF(INDEX(Travi!$A:$A,Y5,1)&lt;&gt;$C$2,"",INDEX(Travi!$B:$B,Y5,1))</f>
        <v>15</v>
      </c>
      <c r="U5" s="19">
        <f ca="1">IF(INDEX(Travi!$A:$A,Y5,1)&lt;&gt;$C$2,"",INDEX(Travi!$C:$C,Y5,1))</f>
        <v>16</v>
      </c>
      <c r="X5" s="8" t="s">
        <v>45</v>
      </c>
      <c r="Y5" s="8">
        <f ca="1">G5+J5</f>
        <v>142</v>
      </c>
      <c r="AA5" s="8" t="s">
        <v>46</v>
      </c>
      <c r="AB5" s="8">
        <f>$H$2*4</f>
        <v>20</v>
      </c>
      <c r="AG5" s="6"/>
      <c r="AH5" s="7"/>
      <c r="AK5" s="38" t="s">
        <v>44</v>
      </c>
      <c r="AL5" s="19">
        <f ca="1">IF(INDEX(Travi!$A:$A,AQ5,1)&lt;&gt;$C$2,"",INDEX(Travi!$B:$B,AQ5,1))</f>
        <v>16</v>
      </c>
      <c r="AM5" s="19">
        <f ca="1">IF(INDEX(Travi!$A:$A,AQ5,1)&lt;&gt;$C$2,"",INDEX(Travi!$C:$C,AQ5,1))</f>
        <v>17</v>
      </c>
      <c r="AP5" s="8" t="s">
        <v>45</v>
      </c>
      <c r="AQ5" s="8">
        <f ca="1">Y5+AB5</f>
        <v>162</v>
      </c>
      <c r="AS5" s="8" t="s">
        <v>46</v>
      </c>
      <c r="AT5" s="8">
        <f>$H$2*4</f>
        <v>20</v>
      </c>
      <c r="AY5" s="6"/>
      <c r="AZ5" s="7"/>
      <c r="BC5" s="38" t="s">
        <v>44</v>
      </c>
      <c r="BD5" s="19">
        <f ca="1">IF(INDEX(Travi!$A:$A,BI5,1)&lt;&gt;$C$2,"",INDEX(Travi!$B:$B,BI5,1))</f>
        <v>17</v>
      </c>
      <c r="BE5" s="19">
        <f ca="1">IF(INDEX(Travi!$A:$A,BI5,1)&lt;&gt;$C$2,"",INDEX(Travi!$C:$C,BI5,1))</f>
        <v>18</v>
      </c>
      <c r="BH5" s="8" t="s">
        <v>45</v>
      </c>
      <c r="BI5" s="8">
        <f ca="1">AQ5+AT5</f>
        <v>182</v>
      </c>
      <c r="BK5" s="8" t="s">
        <v>46</v>
      </c>
      <c r="BL5" s="8">
        <f>$H$2*4</f>
        <v>20</v>
      </c>
      <c r="BQ5" s="6"/>
      <c r="BR5" s="7"/>
      <c r="BU5" s="38" t="s">
        <v>44</v>
      </c>
      <c r="BV5" s="19">
        <f ca="1">IF(INDEX(Travi!$A:$A,CA5,1)&lt;&gt;$C$2,"",INDEX(Travi!$B:$B,CA5,1))</f>
        <v>18</v>
      </c>
      <c r="BW5" s="19">
        <f ca="1">IF(INDEX(Travi!$A:$A,CA5,1)&lt;&gt;$C$2,"",INDEX(Travi!$C:$C,CA5,1))</f>
        <v>19</v>
      </c>
      <c r="BZ5" s="8" t="s">
        <v>45</v>
      </c>
      <c r="CA5" s="8">
        <f ca="1">BI5+BL5</f>
        <v>202</v>
      </c>
      <c r="CC5" s="8" t="s">
        <v>46</v>
      </c>
      <c r="CD5" s="8">
        <f>$H$2*4</f>
        <v>20</v>
      </c>
      <c r="CI5" s="6"/>
      <c r="CJ5" s="7"/>
      <c r="CM5" s="38" t="s">
        <v>44</v>
      </c>
      <c r="CN5" s="19">
        <f ca="1">IF(INDEX(Travi!$A:$A,CS5,1)&lt;&gt;$C$2,"",INDEX(Travi!$B:$B,CS5,1))</f>
        <v>19</v>
      </c>
      <c r="CO5" s="19">
        <f ca="1">IF(INDEX(Travi!$A:$A,CS5,1)&lt;&gt;$C$2,"",INDEX(Travi!$C:$C,CS5,1))</f>
        <v>20</v>
      </c>
      <c r="CR5" s="8" t="s">
        <v>45</v>
      </c>
      <c r="CS5" s="8">
        <f ca="1">CA5+CD5</f>
        <v>222</v>
      </c>
      <c r="CU5" s="8" t="s">
        <v>46</v>
      </c>
      <c r="CV5" s="8">
        <f>$H$2*4</f>
        <v>20</v>
      </c>
      <c r="DA5" s="6"/>
      <c r="DB5" s="7"/>
      <c r="DE5" s="38" t="s">
        <v>44</v>
      </c>
      <c r="DF5" s="19" t="str">
        <f ca="1">IF(INDEX(Travi!$A:$A,DK5,1)&lt;&gt;$C$2,"",INDEX(Travi!$B:$B,DK5,1))</f>
        <v/>
      </c>
      <c r="DG5" s="19" t="str">
        <f ca="1">IF(INDEX(Travi!$A:$A,DK5,1)&lt;&gt;$C$2,"",INDEX(Travi!$C:$C,DK5,1))</f>
        <v/>
      </c>
      <c r="DJ5" s="8" t="s">
        <v>45</v>
      </c>
      <c r="DK5" s="8">
        <f ca="1">CS5+CV5</f>
        <v>242</v>
      </c>
      <c r="DM5" s="8" t="s">
        <v>46</v>
      </c>
      <c r="DN5" s="8">
        <f>$H$2*4</f>
        <v>20</v>
      </c>
      <c r="DS5" s="6"/>
      <c r="DT5" s="7"/>
    </row>
    <row r="6" spans="1:126">
      <c r="S6" s="43" t="str">
        <f ca="1">IF(T5="","duplicata, non considerare","")</f>
        <v/>
      </c>
      <c r="AK6" s="43" t="str">
        <f ca="1">IF(AL5="","duplicata, non considerare","")</f>
        <v/>
      </c>
      <c r="BC6" s="43" t="str">
        <f ca="1">IF(BD5="","duplicata, non considerare","")</f>
        <v/>
      </c>
      <c r="BU6" s="43" t="str">
        <f ca="1">IF(BV5="","duplicata, non considerare","")</f>
        <v/>
      </c>
      <c r="CM6" s="43" t="str">
        <f ca="1">IF(CN5="","duplicata, non considerare","")</f>
        <v/>
      </c>
      <c r="DE6" s="43" t="str">
        <f ca="1">IF(DF5="","duplicata, non considerare","")</f>
        <v>duplicata, non considerare</v>
      </c>
    </row>
    <row r="7" spans="1:126">
      <c r="A7" s="27" t="str">
        <f ca="1">CONCATENATE(B5,"-",C5)</f>
        <v>14-15</v>
      </c>
      <c r="B7" s="27">
        <f ca="1">G5</f>
        <v>122</v>
      </c>
      <c r="C7" s="27">
        <f ca="1">IF(B7="","",INDEX(Travi!$A$1:$K$10000,B7,4))</f>
        <v>5</v>
      </c>
      <c r="D7" s="27" t="str">
        <f ca="1">IF(B7="","",INDEX(Travi!$A$1:$K$10000,B7,5))</f>
        <v>Msin</v>
      </c>
      <c r="E7" s="28">
        <f ca="1">IF(B7="","",INDEX(Travi!$A$1:$K$10000,B7,6))</f>
        <v>-17.024999999999999</v>
      </c>
      <c r="F7" s="28">
        <f ca="1">IF(B7="","",INDEX(Travi!$A$1:$K$10000,B7,7))</f>
        <v>-10.348000000000001</v>
      </c>
      <c r="G7" s="28">
        <f ca="1">IF(B7="","",INDEX(Travi!$A$1:$K$10000,B7,8))</f>
        <v>6.05</v>
      </c>
      <c r="H7" s="28">
        <f ca="1">IF(B7="","",INDEX(Travi!$A$1:$K$10000,B7,9))</f>
        <v>1.631</v>
      </c>
      <c r="I7" s="28">
        <f ca="1">IF(B7="","",INDEX(Travi!$A$1:$K$10000,B7,10))</f>
        <v>7.6999999999999999E-2</v>
      </c>
      <c r="J7" s="28">
        <f ca="1">IF(B7="","",INDEX(Travi!$A$1:$K$10000,B7,11))</f>
        <v>0.113</v>
      </c>
      <c r="K7" s="27"/>
      <c r="L7" s="27"/>
      <c r="M7" s="27"/>
      <c r="N7" s="27"/>
      <c r="O7" s="28"/>
      <c r="P7" s="28"/>
      <c r="Q7" s="28"/>
      <c r="R7" s="28"/>
      <c r="S7" s="34" t="str">
        <f ca="1">CONCATENATE(T5,"-",U5)</f>
        <v>15-16</v>
      </c>
      <c r="T7" s="27">
        <f ca="1">IF(T5="",B7,Y5)</f>
        <v>142</v>
      </c>
      <c r="U7" s="27">
        <f ca="1">IF(T7="","",INDEX(Travi!$A$1:$K$10000,T7,4))</f>
        <v>5</v>
      </c>
      <c r="V7" s="27" t="str">
        <f ca="1">IF(T7="","",INDEX(Travi!$A$1:$K$10000,T7,5))</f>
        <v>Msin</v>
      </c>
      <c r="W7" s="28">
        <f ca="1">IF(T7="","",INDEX(Travi!$A$1:$K$10000,T7,6))</f>
        <v>-14.097</v>
      </c>
      <c r="X7" s="28">
        <f ca="1">IF(T7="","",INDEX(Travi!$A$1:$K$10000,T7,7))</f>
        <v>-8.5459999999999994</v>
      </c>
      <c r="Y7" s="28">
        <f ca="1">IF(T7="","",INDEX(Travi!$A$1:$K$10000,T7,8))</f>
        <v>6.14</v>
      </c>
      <c r="Z7" s="28">
        <f ca="1">IF(T7="","",INDEX(Travi!$A$1:$K$10000,T7,9))</f>
        <v>1.653</v>
      </c>
      <c r="AA7" s="28">
        <f ca="1">IF(T7="","",INDEX(Travi!$A$1:$K$10000,T7,10))</f>
        <v>7.8E-2</v>
      </c>
      <c r="AB7" s="28">
        <f ca="1">IF(T7="","",INDEX(Travi!$A$1:$K$10000,T7,11))</f>
        <v>0.115</v>
      </c>
      <c r="AC7" s="27"/>
      <c r="AD7" s="27"/>
      <c r="AE7" s="27"/>
      <c r="AF7" s="27"/>
      <c r="AG7" s="28"/>
      <c r="AH7" s="28"/>
      <c r="AI7" s="28"/>
      <c r="AJ7" s="28"/>
      <c r="AK7" s="34" t="str">
        <f ca="1">CONCATENATE(AL5,"-",AM5)</f>
        <v>16-17</v>
      </c>
      <c r="AL7" s="27">
        <f ca="1">IF(AL5="",T7,AQ5)</f>
        <v>162</v>
      </c>
      <c r="AM7" s="27">
        <f ca="1">IF(AL7="","",INDEX(Travi!$A$1:$K$10000,AL7,4))</f>
        <v>5</v>
      </c>
      <c r="AN7" s="27" t="str">
        <f ca="1">IF(AL7="","",INDEX(Travi!$A$1:$K$10000,AL7,5))</f>
        <v>Msin</v>
      </c>
      <c r="AO7" s="28">
        <f ca="1">IF(AL7="","",INDEX(Travi!$A$1:$K$10000,AL7,6))</f>
        <v>-17.748999999999999</v>
      </c>
      <c r="AP7" s="28">
        <f ca="1">IF(AL7="","",INDEX(Travi!$A$1:$K$10000,AL7,7))</f>
        <v>-10.773</v>
      </c>
      <c r="AQ7" s="28">
        <f ca="1">IF(AL7="","",INDEX(Travi!$A$1:$K$10000,AL7,8))</f>
        <v>8.8559999999999999</v>
      </c>
      <c r="AR7" s="28">
        <f ca="1">IF(AL7="","",INDEX(Travi!$A$1:$K$10000,AL7,9))</f>
        <v>2.278</v>
      </c>
      <c r="AS7" s="28">
        <f ca="1">IF(AL7="","",INDEX(Travi!$A$1:$K$10000,AL7,10))</f>
        <v>0.11700000000000001</v>
      </c>
      <c r="AT7" s="28">
        <f ca="1">IF(AL7="","",INDEX(Travi!$A$1:$K$10000,AL7,11))</f>
        <v>0.17199999999999999</v>
      </c>
      <c r="AU7" s="27"/>
      <c r="AV7" s="27"/>
      <c r="AW7" s="27"/>
      <c r="AX7" s="27"/>
      <c r="AY7" s="28"/>
      <c r="AZ7" s="28"/>
      <c r="BA7" s="28"/>
      <c r="BB7" s="28"/>
      <c r="BC7" s="34" t="str">
        <f ca="1">CONCATENATE(BD5,"-",BE5)</f>
        <v>17-18</v>
      </c>
      <c r="BD7" s="27">
        <f ca="1">IF(BD5="",AL7,BI5)</f>
        <v>182</v>
      </c>
      <c r="BE7" s="27">
        <f ca="1">IF(BD7="","",INDEX(Travi!$A$1:$K$10000,BD7,4))</f>
        <v>5</v>
      </c>
      <c r="BF7" s="27" t="str">
        <f ca="1">IF(BD7="","",INDEX(Travi!$A$1:$K$10000,BD7,5))</f>
        <v>Msin</v>
      </c>
      <c r="BG7" s="28">
        <f ca="1">IF(BD7="","",INDEX(Travi!$A$1:$K$10000,BD7,6))</f>
        <v>-32.003999999999998</v>
      </c>
      <c r="BH7" s="28">
        <f ca="1">IF(BD7="","",INDEX(Travi!$A$1:$K$10000,BD7,7))</f>
        <v>-19.021999999999998</v>
      </c>
      <c r="BI7" s="28">
        <f ca="1">IF(BD7="","",INDEX(Travi!$A$1:$K$10000,BD7,8))</f>
        <v>18.212</v>
      </c>
      <c r="BJ7" s="28">
        <f ca="1">IF(BD7="","",INDEX(Travi!$A$1:$K$10000,BD7,9))</f>
        <v>5.0890000000000004</v>
      </c>
      <c r="BK7" s="28">
        <f ca="1">IF(BD7="","",INDEX(Travi!$A$1:$K$10000,BD7,10))</f>
        <v>0.224</v>
      </c>
      <c r="BL7" s="28">
        <f ca="1">IF(BD7="","",INDEX(Travi!$A$1:$K$10000,BD7,11))</f>
        <v>0.32900000000000001</v>
      </c>
      <c r="BM7" s="27"/>
      <c r="BN7" s="27"/>
      <c r="BO7" s="27"/>
      <c r="BP7" s="27"/>
      <c r="BQ7" s="28"/>
      <c r="BR7" s="28"/>
      <c r="BS7" s="28"/>
      <c r="BT7" s="28"/>
      <c r="BU7" s="34" t="str">
        <f ca="1">CONCATENATE(BV5,"-",BW5)</f>
        <v>18-19</v>
      </c>
      <c r="BV7" s="27">
        <f ca="1">IF(BV5="",BD7,CA5)</f>
        <v>202</v>
      </c>
      <c r="BW7" s="27">
        <f ca="1">IF(BV7="","",INDEX(Travi!$A$1:$K$10000,BV7,4))</f>
        <v>5</v>
      </c>
      <c r="BX7" s="27" t="str">
        <f ca="1">IF(BV7="","",INDEX(Travi!$A$1:$K$10000,BV7,5))</f>
        <v>Msin</v>
      </c>
      <c r="BY7" s="28">
        <f ca="1">IF(BV7="","",INDEX(Travi!$A$1:$K$10000,BV7,6))</f>
        <v>-61.972000000000001</v>
      </c>
      <c r="BZ7" s="28">
        <f ca="1">IF(BV7="","",INDEX(Travi!$A$1:$K$10000,BV7,7))</f>
        <v>-36.395000000000003</v>
      </c>
      <c r="CA7" s="28">
        <f ca="1">IF(BV7="","",INDEX(Travi!$A$1:$K$10000,BV7,8))</f>
        <v>36.941000000000003</v>
      </c>
      <c r="CB7" s="28">
        <f ca="1">IF(BV7="","",INDEX(Travi!$A$1:$K$10000,BV7,9))</f>
        <v>9.83</v>
      </c>
      <c r="CC7" s="28">
        <f ca="1">IF(BV7="","",INDEX(Travi!$A$1:$K$10000,BV7,10))</f>
        <v>0.47299999999999998</v>
      </c>
      <c r="CD7" s="28">
        <f ca="1">IF(BV7="","",INDEX(Travi!$A$1:$K$10000,BV7,11))</f>
        <v>0.69599999999999995</v>
      </c>
      <c r="CE7" s="27"/>
      <c r="CF7" s="27"/>
      <c r="CG7" s="27"/>
      <c r="CH7" s="27"/>
      <c r="CI7" s="28"/>
      <c r="CJ7" s="28"/>
      <c r="CK7" s="28"/>
      <c r="CL7" s="28"/>
      <c r="CM7" s="34" t="str">
        <f ca="1">CONCATENATE(CN5,"-",CO5)</f>
        <v>19-20</v>
      </c>
      <c r="CN7" s="27">
        <f ca="1">IF(CN5="",BV7,CS5)</f>
        <v>222</v>
      </c>
      <c r="CO7" s="27">
        <f ca="1">IF(CN7="","",INDEX(Travi!$A$1:$K$10000,CN7,4))</f>
        <v>5</v>
      </c>
      <c r="CP7" s="27" t="str">
        <f ca="1">IF(CN7="","",INDEX(Travi!$A$1:$K$10000,CN7,5))</f>
        <v>Msin</v>
      </c>
      <c r="CQ7" s="28">
        <f ca="1">IF(CN7="","",INDEX(Travi!$A$1:$K$10000,CN7,6))</f>
        <v>-39.085000000000001</v>
      </c>
      <c r="CR7" s="28">
        <f ca="1">IF(CN7="","",INDEX(Travi!$A$1:$K$10000,CN7,7))</f>
        <v>-22.742000000000001</v>
      </c>
      <c r="CS7" s="28">
        <f ca="1">IF(CN7="","",INDEX(Travi!$A$1:$K$10000,CN7,8))</f>
        <v>27.486000000000001</v>
      </c>
      <c r="CT7" s="28">
        <f ca="1">IF(CN7="","",INDEX(Travi!$A$1:$K$10000,CN7,9))</f>
        <v>7.5910000000000002</v>
      </c>
      <c r="CU7" s="28">
        <f ca="1">IF(CN7="","",INDEX(Travi!$A$1:$K$10000,CN7,10))</f>
        <v>0.34100000000000003</v>
      </c>
      <c r="CV7" s="28">
        <f ca="1">IF(CN7="","",INDEX(Travi!$A$1:$K$10000,CN7,11))</f>
        <v>0.502</v>
      </c>
      <c r="CW7" s="27"/>
      <c r="CX7" s="27"/>
      <c r="CY7" s="27"/>
      <c r="CZ7" s="27"/>
      <c r="DA7" s="28"/>
      <c r="DB7" s="28"/>
      <c r="DC7" s="28"/>
      <c r="DD7" s="28"/>
      <c r="DE7" s="34" t="str">
        <f ca="1">CONCATENATE(DF5,"-",DG5)</f>
        <v>-</v>
      </c>
      <c r="DF7" s="27">
        <f ca="1">IF(DF5="",CN7,DK5)</f>
        <v>222</v>
      </c>
      <c r="DG7" s="27">
        <f ca="1">IF(DF7="","",INDEX(Travi!$A$1:$K$10000,DF7,4))</f>
        <v>5</v>
      </c>
      <c r="DH7" s="27" t="str">
        <f ca="1">IF(DF7="","",INDEX(Travi!$A$1:$K$10000,DF7,5))</f>
        <v>Msin</v>
      </c>
      <c r="DI7" s="28">
        <f ca="1">IF(DF7="","",INDEX(Travi!$A$1:$K$10000,DF7,6))</f>
        <v>-39.085000000000001</v>
      </c>
      <c r="DJ7" s="28">
        <f ca="1">IF(DF7="","",INDEX(Travi!$A$1:$K$10000,DF7,7))</f>
        <v>-22.742000000000001</v>
      </c>
      <c r="DK7" s="28">
        <f ca="1">IF(DF7="","",INDEX(Travi!$A$1:$K$10000,DF7,8))</f>
        <v>27.486000000000001</v>
      </c>
      <c r="DL7" s="28">
        <f ca="1">IF(DF7="","",INDEX(Travi!$A$1:$K$10000,DF7,9))</f>
        <v>7.5910000000000002</v>
      </c>
      <c r="DM7" s="28">
        <f ca="1">IF(DF7="","",INDEX(Travi!$A$1:$K$10000,DF7,10))</f>
        <v>0.34100000000000003</v>
      </c>
      <c r="DN7" s="28">
        <f ca="1">IF(DF7="","",INDEX(Travi!$A$1:$K$10000,DF7,11))</f>
        <v>0.502</v>
      </c>
      <c r="DO7" s="27"/>
      <c r="DP7" s="27"/>
      <c r="DQ7" s="27"/>
      <c r="DR7" s="27"/>
      <c r="DS7" s="28"/>
      <c r="DT7" s="28"/>
      <c r="DU7" s="28"/>
      <c r="DV7" s="28"/>
    </row>
    <row r="8" spans="1:126">
      <c r="A8" s="11"/>
      <c r="B8" s="8">
        <f ca="1">B7+1</f>
        <v>123</v>
      </c>
      <c r="C8" s="12">
        <f ca="1">IF(B8="","",INDEX(Travi!$A$1:$K$10000,B8,4))</f>
        <v>5</v>
      </c>
      <c r="D8" s="12" t="str">
        <f ca="1">IF(B8="","",INDEX(Travi!$A$1:$K$10000,B8,5))</f>
        <v>Mdes</v>
      </c>
      <c r="E8" s="13">
        <f ca="1">IF(B8="","",INDEX(Travi!$A$1:$K$10000,B8,6))</f>
        <v>-19.696000000000002</v>
      </c>
      <c r="F8" s="13">
        <f ca="1">IF(B8="","",INDEX(Travi!$A$1:$K$10000,B8,7))</f>
        <v>-11.957000000000001</v>
      </c>
      <c r="G8" s="13">
        <f ca="1">IF(B8="","",INDEX(Travi!$A$1:$K$10000,B8,8))</f>
        <v>-5.5789999999999997</v>
      </c>
      <c r="H8" s="13">
        <f ca="1">IF(B8="","",INDEX(Travi!$A$1:$K$10000,B8,9))</f>
        <v>-1.5009999999999999</v>
      </c>
      <c r="I8" s="13">
        <f ca="1">IF(B8="","",INDEX(Travi!$A$1:$K$10000,B8,10))</f>
        <v>-7.0999999999999994E-2</v>
      </c>
      <c r="J8" s="13">
        <f ca="1">IF(B8="","",INDEX(Travi!$A$1:$K$10000,B8,11))</f>
        <v>-0.104</v>
      </c>
      <c r="K8" s="12"/>
      <c r="L8" s="8"/>
      <c r="M8" s="12"/>
      <c r="N8" s="12"/>
      <c r="O8" s="13"/>
      <c r="P8" s="13"/>
      <c r="Q8" s="13"/>
      <c r="R8" s="13"/>
      <c r="S8" s="35"/>
      <c r="T8" s="8">
        <f ca="1">T7+1</f>
        <v>143</v>
      </c>
      <c r="U8" s="12">
        <f ca="1">IF(T8="","",INDEX(Travi!$A$1:$K$10000,T8,4))</f>
        <v>5</v>
      </c>
      <c r="V8" s="12" t="str">
        <f ca="1">IF(T8="","",INDEX(Travi!$A$1:$K$10000,T8,5))</f>
        <v>Mdes</v>
      </c>
      <c r="W8" s="13">
        <f ca="1">IF(T8="","",INDEX(Travi!$A$1:$K$10000,T8,6))</f>
        <v>-12.436</v>
      </c>
      <c r="X8" s="13">
        <f ca="1">IF(T8="","",INDEX(Travi!$A$1:$K$10000,T8,7))</f>
        <v>-7.5730000000000004</v>
      </c>
      <c r="Y8" s="13">
        <f ca="1">IF(T8="","",INDEX(Travi!$A$1:$K$10000,T8,8))</f>
        <v>-5.8109999999999999</v>
      </c>
      <c r="Z8" s="13">
        <f ca="1">IF(T8="","",INDEX(Travi!$A$1:$K$10000,T8,9))</f>
        <v>-1.577</v>
      </c>
      <c r="AA8" s="13">
        <f ca="1">IF(T8="","",INDEX(Travi!$A$1:$K$10000,T8,10))</f>
        <v>-7.2999999999999995E-2</v>
      </c>
      <c r="AB8" s="13">
        <f ca="1">IF(T8="","",INDEX(Travi!$A$1:$K$10000,T8,11))</f>
        <v>-0.108</v>
      </c>
      <c r="AC8" s="12"/>
      <c r="AD8" s="8"/>
      <c r="AE8" s="12"/>
      <c r="AF8" s="12"/>
      <c r="AG8" s="13"/>
      <c r="AH8" s="13"/>
      <c r="AI8" s="13"/>
      <c r="AJ8" s="13"/>
      <c r="AK8" s="35"/>
      <c r="AL8" s="8">
        <f ca="1">AL7+1</f>
        <v>163</v>
      </c>
      <c r="AM8" s="12">
        <f ca="1">IF(AL8="","",INDEX(Travi!$A$1:$K$10000,AL8,4))</f>
        <v>5</v>
      </c>
      <c r="AN8" s="12" t="str">
        <f ca="1">IF(AL8="","",INDEX(Travi!$A$1:$K$10000,AL8,5))</f>
        <v>Mdes</v>
      </c>
      <c r="AO8" s="13">
        <f ca="1">IF(AL8="","",INDEX(Travi!$A$1:$K$10000,AL8,6))</f>
        <v>-16.951000000000001</v>
      </c>
      <c r="AP8" s="13">
        <f ca="1">IF(AL8="","",INDEX(Travi!$A$1:$K$10000,AL8,7))</f>
        <v>-10.282</v>
      </c>
      <c r="AQ8" s="13">
        <f ca="1">IF(AL8="","",INDEX(Travi!$A$1:$K$10000,AL8,8))</f>
        <v>-8.06</v>
      </c>
      <c r="AR8" s="13">
        <f ca="1">IF(AL8="","",INDEX(Travi!$A$1:$K$10000,AL8,9))</f>
        <v>-2.0390000000000001</v>
      </c>
      <c r="AS8" s="13">
        <f ca="1">IF(AL8="","",INDEX(Travi!$A$1:$K$10000,AL8,10))</f>
        <v>-0.108</v>
      </c>
      <c r="AT8" s="13">
        <f ca="1">IF(AL8="","",INDEX(Travi!$A$1:$K$10000,AL8,11))</f>
        <v>-0.159</v>
      </c>
      <c r="AU8" s="12"/>
      <c r="AV8" s="8"/>
      <c r="AW8" s="12"/>
      <c r="AX8" s="12"/>
      <c r="AY8" s="13"/>
      <c r="AZ8" s="13"/>
      <c r="BA8" s="13"/>
      <c r="BB8" s="13"/>
      <c r="BC8" s="35"/>
      <c r="BD8" s="8">
        <f ca="1">BD7+1</f>
        <v>183</v>
      </c>
      <c r="BE8" s="12">
        <f ca="1">IF(BD8="","",INDEX(Travi!$A$1:$K$10000,BD8,4))</f>
        <v>5</v>
      </c>
      <c r="BF8" s="12" t="str">
        <f ca="1">IF(BD8="","",INDEX(Travi!$A$1:$K$10000,BD8,5))</f>
        <v>Mdes</v>
      </c>
      <c r="BG8" s="13">
        <f ca="1">IF(BD8="","",INDEX(Travi!$A$1:$K$10000,BD8,6))</f>
        <v>-36.078000000000003</v>
      </c>
      <c r="BH8" s="13">
        <f ca="1">IF(BD8="","",INDEX(Travi!$A$1:$K$10000,BD8,7))</f>
        <v>-21.111000000000001</v>
      </c>
      <c r="BI8" s="13">
        <f ca="1">IF(BD8="","",INDEX(Travi!$A$1:$K$10000,BD8,8))</f>
        <v>-26.890999999999998</v>
      </c>
      <c r="BJ8" s="13">
        <f ca="1">IF(BD8="","",INDEX(Travi!$A$1:$K$10000,BD8,9))</f>
        <v>-7.5350000000000001</v>
      </c>
      <c r="BK8" s="13">
        <f ca="1">IF(BD8="","",INDEX(Travi!$A$1:$K$10000,BD8,10))</f>
        <v>-0.33</v>
      </c>
      <c r="BL8" s="13">
        <f ca="1">IF(BD8="","",INDEX(Travi!$A$1:$K$10000,BD8,11))</f>
        <v>-0.48599999999999999</v>
      </c>
      <c r="BM8" s="12"/>
      <c r="BN8" s="8"/>
      <c r="BO8" s="12"/>
      <c r="BP8" s="12"/>
      <c r="BQ8" s="13"/>
      <c r="BR8" s="13"/>
      <c r="BS8" s="13"/>
      <c r="BT8" s="13"/>
      <c r="BU8" s="35"/>
      <c r="BV8" s="8">
        <f ca="1">BV7+1</f>
        <v>203</v>
      </c>
      <c r="BW8" s="12">
        <f ca="1">IF(BV8="","",INDEX(Travi!$A$1:$K$10000,BV8,4))</f>
        <v>5</v>
      </c>
      <c r="BX8" s="12" t="str">
        <f ca="1">IF(BV8="","",INDEX(Travi!$A$1:$K$10000,BV8,5))</f>
        <v>Mdes</v>
      </c>
      <c r="BY8" s="13">
        <f ca="1">IF(BV8="","",INDEX(Travi!$A$1:$K$10000,BV8,6))</f>
        <v>-63.722000000000001</v>
      </c>
      <c r="BZ8" s="13">
        <f ca="1">IF(BV8="","",INDEX(Travi!$A$1:$K$10000,BV8,7))</f>
        <v>-37.442999999999998</v>
      </c>
      <c r="CA8" s="13">
        <f ca="1">IF(BV8="","",INDEX(Travi!$A$1:$K$10000,BV8,8))</f>
        <v>-36.825000000000003</v>
      </c>
      <c r="CB8" s="13">
        <f ca="1">IF(BV8="","",INDEX(Travi!$A$1:$K$10000,BV8,9))</f>
        <v>-9.8089999999999993</v>
      </c>
      <c r="CC8" s="13">
        <f ca="1">IF(BV8="","",INDEX(Travi!$A$1:$K$10000,BV8,10))</f>
        <v>-0.47099999999999997</v>
      </c>
      <c r="CD8" s="13">
        <f ca="1">IF(BV8="","",INDEX(Travi!$A$1:$K$10000,BV8,11))</f>
        <v>-0.69299999999999995</v>
      </c>
      <c r="CE8" s="12"/>
      <c r="CF8" s="8"/>
      <c r="CG8" s="12"/>
      <c r="CH8" s="12"/>
      <c r="CI8" s="13"/>
      <c r="CJ8" s="13"/>
      <c r="CK8" s="13"/>
      <c r="CL8" s="13"/>
      <c r="CM8" s="35"/>
      <c r="CN8" s="8">
        <f ca="1">CN7+1</f>
        <v>223</v>
      </c>
      <c r="CO8" s="12">
        <f ca="1">IF(CN8="","",INDEX(Travi!$A$1:$K$10000,CN8,4))</f>
        <v>5</v>
      </c>
      <c r="CP8" s="12" t="str">
        <f ca="1">IF(CN8="","",INDEX(Travi!$A$1:$K$10000,CN8,5))</f>
        <v>Mdes</v>
      </c>
      <c r="CQ8" s="13">
        <f ca="1">IF(CN8="","",INDEX(Travi!$A$1:$K$10000,CN8,6))</f>
        <v>-36.121000000000002</v>
      </c>
      <c r="CR8" s="13">
        <f ca="1">IF(CN8="","",INDEX(Travi!$A$1:$K$10000,CN8,7))</f>
        <v>-21.41</v>
      </c>
      <c r="CS8" s="13">
        <f ca="1">IF(CN8="","",INDEX(Travi!$A$1:$K$10000,CN8,8))</f>
        <v>-22.309000000000001</v>
      </c>
      <c r="CT8" s="13">
        <f ca="1">IF(CN8="","",INDEX(Travi!$A$1:$K$10000,CN8,9))</f>
        <v>-6.0650000000000004</v>
      </c>
      <c r="CU8" s="13">
        <f ca="1">IF(CN8="","",INDEX(Travi!$A$1:$K$10000,CN8,10))</f>
        <v>-0.28000000000000003</v>
      </c>
      <c r="CV8" s="13">
        <f ca="1">IF(CN8="","",INDEX(Travi!$A$1:$K$10000,CN8,11))</f>
        <v>-0.41199999999999998</v>
      </c>
      <c r="CW8" s="12"/>
      <c r="CX8" s="8"/>
      <c r="CY8" s="12"/>
      <c r="CZ8" s="12"/>
      <c r="DA8" s="13"/>
      <c r="DB8" s="13"/>
      <c r="DC8" s="13"/>
      <c r="DD8" s="13"/>
      <c r="DE8" s="35"/>
      <c r="DF8" s="8">
        <f ca="1">DF7+1</f>
        <v>223</v>
      </c>
      <c r="DG8" s="12">
        <f ca="1">IF(DF8="","",INDEX(Travi!$A$1:$K$10000,DF8,4))</f>
        <v>5</v>
      </c>
      <c r="DH8" s="12" t="str">
        <f ca="1">IF(DF8="","",INDEX(Travi!$A$1:$K$10000,DF8,5))</f>
        <v>Mdes</v>
      </c>
      <c r="DI8" s="13">
        <f ca="1">IF(DF8="","",INDEX(Travi!$A$1:$K$10000,DF8,6))</f>
        <v>-36.121000000000002</v>
      </c>
      <c r="DJ8" s="13">
        <f ca="1">IF(DF8="","",INDEX(Travi!$A$1:$K$10000,DF8,7))</f>
        <v>-21.41</v>
      </c>
      <c r="DK8" s="13">
        <f ca="1">IF(DF8="","",INDEX(Travi!$A$1:$K$10000,DF8,8))</f>
        <v>-22.309000000000001</v>
      </c>
      <c r="DL8" s="13">
        <f ca="1">IF(DF8="","",INDEX(Travi!$A$1:$K$10000,DF8,9))</f>
        <v>-6.0650000000000004</v>
      </c>
      <c r="DM8" s="13">
        <f ca="1">IF(DF8="","",INDEX(Travi!$A$1:$K$10000,DF8,10))</f>
        <v>-0.28000000000000003</v>
      </c>
      <c r="DN8" s="13">
        <f ca="1">IF(DF8="","",INDEX(Travi!$A$1:$K$10000,DF8,11))</f>
        <v>-0.41199999999999998</v>
      </c>
      <c r="DO8" s="12"/>
      <c r="DP8" s="8"/>
      <c r="DQ8" s="12"/>
      <c r="DR8" s="12"/>
      <c r="DS8" s="13"/>
      <c r="DT8" s="13"/>
      <c r="DU8" s="13"/>
      <c r="DV8" s="13"/>
    </row>
    <row r="9" spans="1:126">
      <c r="A9" s="11"/>
      <c r="B9" s="8">
        <f t="shared" ref="B9:B10" ca="1" si="0">B8+1</f>
        <v>124</v>
      </c>
      <c r="C9" s="12">
        <f ca="1">IF(B9="","",INDEX(Travi!$A$1:$K$10000,B9,4))</f>
        <v>5</v>
      </c>
      <c r="D9" s="12" t="str">
        <f ca="1">IF(B9="","",INDEX(Travi!$A$1:$K$10000,B9,5))</f>
        <v>Vsin</v>
      </c>
      <c r="E9" s="13">
        <f ca="1">IF(B9="","",INDEX(Travi!$A$1:$K$10000,B9,6))</f>
        <v>24.271000000000001</v>
      </c>
      <c r="F9" s="13">
        <f ca="1">IF(B9="","",INDEX(Travi!$A$1:$K$10000,B9,7))</f>
        <v>14.744999999999999</v>
      </c>
      <c r="G9" s="13">
        <f ca="1">IF(B9="","",INDEX(Travi!$A$1:$K$10000,B9,8))</f>
        <v>-2.4740000000000002</v>
      </c>
      <c r="H9" s="13">
        <f ca="1">IF(B9="","",INDEX(Travi!$A$1:$K$10000,B9,9))</f>
        <v>-0.66600000000000004</v>
      </c>
      <c r="I9" s="13">
        <f ca="1">IF(B9="","",INDEX(Travi!$A$1:$K$10000,B9,10))</f>
        <v>-3.1E-2</v>
      </c>
      <c r="J9" s="13">
        <f ca="1">IF(B9="","",INDEX(Travi!$A$1:$K$10000,B9,11))</f>
        <v>-4.5999999999999999E-2</v>
      </c>
      <c r="K9" s="12"/>
      <c r="L9" s="8"/>
      <c r="M9" s="12"/>
      <c r="N9" s="12"/>
      <c r="O9" s="13"/>
      <c r="P9" s="13"/>
      <c r="Q9" s="13"/>
      <c r="R9" s="13"/>
      <c r="S9" s="35"/>
      <c r="T9" s="8">
        <f t="shared" ref="T9:T10" ca="1" si="1">T8+1</f>
        <v>144</v>
      </c>
      <c r="U9" s="12">
        <f ca="1">IF(T9="","",INDEX(Travi!$A$1:$K$10000,T9,4))</f>
        <v>5</v>
      </c>
      <c r="V9" s="12" t="str">
        <f ca="1">IF(T9="","",INDEX(Travi!$A$1:$K$10000,T9,5))</f>
        <v>Vsin</v>
      </c>
      <c r="W9" s="13">
        <f ca="1">IF(T9="","",INDEX(Travi!$A$1:$K$10000,T9,6))</f>
        <v>20.52</v>
      </c>
      <c r="X9" s="13">
        <f ca="1">IF(T9="","",INDEX(Travi!$A$1:$K$10000,T9,7))</f>
        <v>12.454000000000001</v>
      </c>
      <c r="Y9" s="13">
        <f ca="1">IF(T9="","",INDEX(Travi!$A$1:$K$10000,T9,8))</f>
        <v>-3.145</v>
      </c>
      <c r="Z9" s="13">
        <f ca="1">IF(T9="","",INDEX(Travi!$A$1:$K$10000,T9,9))</f>
        <v>-0.85</v>
      </c>
      <c r="AA9" s="13">
        <f ca="1">IF(T9="","",INDEX(Travi!$A$1:$K$10000,T9,10))</f>
        <v>-0.04</v>
      </c>
      <c r="AB9" s="13">
        <f ca="1">IF(T9="","",INDEX(Travi!$A$1:$K$10000,T9,11))</f>
        <v>-5.8999999999999997E-2</v>
      </c>
      <c r="AC9" s="12"/>
      <c r="AD9" s="8"/>
      <c r="AE9" s="12"/>
      <c r="AF9" s="12"/>
      <c r="AG9" s="13"/>
      <c r="AH9" s="13"/>
      <c r="AI9" s="13"/>
      <c r="AJ9" s="13"/>
      <c r="AK9" s="35"/>
      <c r="AL9" s="8">
        <f t="shared" ref="AL9:AL10" ca="1" si="2">AL8+1</f>
        <v>164</v>
      </c>
      <c r="AM9" s="12">
        <f ca="1">IF(AL9="","",INDEX(Travi!$A$1:$K$10000,AL9,4))</f>
        <v>5</v>
      </c>
      <c r="AN9" s="12" t="str">
        <f ca="1">IF(AL9="","",INDEX(Travi!$A$1:$K$10000,AL9,5))</f>
        <v>Vsin</v>
      </c>
      <c r="AO9" s="13">
        <f ca="1">IF(AL9="","",INDEX(Travi!$A$1:$K$10000,AL9,6))</f>
        <v>33.430999999999997</v>
      </c>
      <c r="AP9" s="13">
        <f ca="1">IF(AL9="","",INDEX(Travi!$A$1:$K$10000,AL9,7))</f>
        <v>20.353999999999999</v>
      </c>
      <c r="AQ9" s="13">
        <f ca="1">IF(AL9="","",INDEX(Travi!$A$1:$K$10000,AL9,8))</f>
        <v>-5.6379999999999999</v>
      </c>
      <c r="AR9" s="13">
        <f ca="1">IF(AL9="","",INDEX(Travi!$A$1:$K$10000,AL9,9))</f>
        <v>-1.4379999999999999</v>
      </c>
      <c r="AS9" s="13">
        <f ca="1">IF(AL9="","",INDEX(Travi!$A$1:$K$10000,AL9,10))</f>
        <v>-7.4999999999999997E-2</v>
      </c>
      <c r="AT9" s="13">
        <f ca="1">IF(AL9="","",INDEX(Travi!$A$1:$K$10000,AL9,11))</f>
        <v>-0.11</v>
      </c>
      <c r="AU9" s="12"/>
      <c r="AV9" s="8"/>
      <c r="AW9" s="12"/>
      <c r="AX9" s="12"/>
      <c r="AY9" s="13"/>
      <c r="AZ9" s="13"/>
      <c r="BA9" s="13"/>
      <c r="BB9" s="13"/>
      <c r="BC9" s="35"/>
      <c r="BD9" s="8">
        <f t="shared" ref="BD9:BD10" ca="1" si="3">BD8+1</f>
        <v>184</v>
      </c>
      <c r="BE9" s="12">
        <f ca="1">IF(BD9="","",INDEX(Travi!$A$1:$K$10000,BD9,4))</f>
        <v>5</v>
      </c>
      <c r="BF9" s="12" t="str">
        <f ca="1">IF(BD9="","",INDEX(Travi!$A$1:$K$10000,BD9,5))</f>
        <v>Vsin</v>
      </c>
      <c r="BG9" s="13">
        <f ca="1">IF(BD9="","",INDEX(Travi!$A$1:$K$10000,BD9,6))</f>
        <v>69.927000000000007</v>
      </c>
      <c r="BH9" s="13">
        <f ca="1">IF(BD9="","",INDEX(Travi!$A$1:$K$10000,BD9,7))</f>
        <v>41.186999999999998</v>
      </c>
      <c r="BI9" s="13">
        <f ca="1">IF(BD9="","",INDEX(Travi!$A$1:$K$10000,BD9,8))</f>
        <v>-14.095000000000001</v>
      </c>
      <c r="BJ9" s="13">
        <f ca="1">IF(BD9="","",INDEX(Travi!$A$1:$K$10000,BD9,9))</f>
        <v>-3.9449999999999998</v>
      </c>
      <c r="BK9" s="13">
        <f ca="1">IF(BD9="","",INDEX(Travi!$A$1:$K$10000,BD9,10))</f>
        <v>-0.17299999999999999</v>
      </c>
      <c r="BL9" s="13">
        <f ca="1">IF(BD9="","",INDEX(Travi!$A$1:$K$10000,BD9,11))</f>
        <v>-0.255</v>
      </c>
      <c r="BM9" s="12"/>
      <c r="BN9" s="8"/>
      <c r="BO9" s="12"/>
      <c r="BP9" s="12"/>
      <c r="BQ9" s="13"/>
      <c r="BR9" s="13"/>
      <c r="BS9" s="13"/>
      <c r="BT9" s="13"/>
      <c r="BU9" s="35"/>
      <c r="BV9" s="8">
        <f t="shared" ref="BV9:BV10" ca="1" si="4">BV8+1</f>
        <v>204</v>
      </c>
      <c r="BW9" s="12">
        <f ca="1">IF(BV9="","",INDEX(Travi!$A$1:$K$10000,BV9,4))</f>
        <v>5</v>
      </c>
      <c r="BX9" s="12" t="str">
        <f ca="1">IF(BV9="","",INDEX(Travi!$A$1:$K$10000,BV9,5))</f>
        <v>Vsin</v>
      </c>
      <c r="BY9" s="13">
        <f ca="1">IF(BV9="","",INDEX(Travi!$A$1:$K$10000,BV9,6))</f>
        <v>93.033000000000001</v>
      </c>
      <c r="BZ9" s="13">
        <f ca="1">IF(BV9="","",INDEX(Travi!$A$1:$K$10000,BV9,7))</f>
        <v>54.664999999999999</v>
      </c>
      <c r="CA9" s="13">
        <f ca="1">IF(BV9="","",INDEX(Travi!$A$1:$K$10000,BV9,8))</f>
        <v>-17.562999999999999</v>
      </c>
      <c r="CB9" s="13">
        <f ca="1">IF(BV9="","",INDEX(Travi!$A$1:$K$10000,BV9,9))</f>
        <v>-4.6760000000000002</v>
      </c>
      <c r="CC9" s="13">
        <f ca="1">IF(BV9="","",INDEX(Travi!$A$1:$K$10000,BV9,10))</f>
        <v>-0.22500000000000001</v>
      </c>
      <c r="CD9" s="13">
        <f ca="1">IF(BV9="","",INDEX(Travi!$A$1:$K$10000,BV9,11))</f>
        <v>-0.33100000000000002</v>
      </c>
      <c r="CE9" s="12"/>
      <c r="CF9" s="8"/>
      <c r="CG9" s="12"/>
      <c r="CH9" s="12"/>
      <c r="CI9" s="13"/>
      <c r="CJ9" s="13"/>
      <c r="CK9" s="13"/>
      <c r="CL9" s="13"/>
      <c r="CM9" s="35"/>
      <c r="CN9" s="8">
        <f t="shared" ref="CN9:CN10" ca="1" si="5">CN8+1</f>
        <v>224</v>
      </c>
      <c r="CO9" s="12">
        <f ca="1">IF(CN9="","",INDEX(Travi!$A$1:$K$10000,CN9,4))</f>
        <v>5</v>
      </c>
      <c r="CP9" s="12" t="str">
        <f ca="1">IF(CN9="","",INDEX(Travi!$A$1:$K$10000,CN9,5))</f>
        <v>Vsin</v>
      </c>
      <c r="CQ9" s="13">
        <f ca="1">IF(CN9="","",INDEX(Travi!$A$1:$K$10000,CN9,6))</f>
        <v>80.923000000000002</v>
      </c>
      <c r="CR9" s="13">
        <f ca="1">IF(CN9="","",INDEX(Travi!$A$1:$K$10000,CN9,7))</f>
        <v>47.44</v>
      </c>
      <c r="CS9" s="13">
        <f ca="1">IF(CN9="","",INDEX(Travi!$A$1:$K$10000,CN9,8))</f>
        <v>-13.831</v>
      </c>
      <c r="CT9" s="13">
        <f ca="1">IF(CN9="","",INDEX(Travi!$A$1:$K$10000,CN9,9))</f>
        <v>-3.7930000000000001</v>
      </c>
      <c r="CU9" s="13">
        <f ca="1">IF(CN9="","",INDEX(Travi!$A$1:$K$10000,CN9,10))</f>
        <v>-0.17299999999999999</v>
      </c>
      <c r="CV9" s="13">
        <f ca="1">IF(CN9="","",INDEX(Travi!$A$1:$K$10000,CN9,11))</f>
        <v>-0.254</v>
      </c>
      <c r="CW9" s="12"/>
      <c r="CX9" s="8"/>
      <c r="CY9" s="12"/>
      <c r="CZ9" s="12"/>
      <c r="DA9" s="13"/>
      <c r="DB9" s="13"/>
      <c r="DC9" s="13"/>
      <c r="DD9" s="13"/>
      <c r="DE9" s="35"/>
      <c r="DF9" s="8">
        <f t="shared" ref="DF9:DF10" ca="1" si="6">DF8+1</f>
        <v>224</v>
      </c>
      <c r="DG9" s="12">
        <f ca="1">IF(DF9="","",INDEX(Travi!$A$1:$K$10000,DF9,4))</f>
        <v>5</v>
      </c>
      <c r="DH9" s="12" t="str">
        <f ca="1">IF(DF9="","",INDEX(Travi!$A$1:$K$10000,DF9,5))</f>
        <v>Vsin</v>
      </c>
      <c r="DI9" s="13">
        <f ca="1">IF(DF9="","",INDEX(Travi!$A$1:$K$10000,DF9,6))</f>
        <v>80.923000000000002</v>
      </c>
      <c r="DJ9" s="13">
        <f ca="1">IF(DF9="","",INDEX(Travi!$A$1:$K$10000,DF9,7))</f>
        <v>47.44</v>
      </c>
      <c r="DK9" s="13">
        <f ca="1">IF(DF9="","",INDEX(Travi!$A$1:$K$10000,DF9,8))</f>
        <v>-13.831</v>
      </c>
      <c r="DL9" s="13">
        <f ca="1">IF(DF9="","",INDEX(Travi!$A$1:$K$10000,DF9,9))</f>
        <v>-3.7930000000000001</v>
      </c>
      <c r="DM9" s="13">
        <f ca="1">IF(DF9="","",INDEX(Travi!$A$1:$K$10000,DF9,10))</f>
        <v>-0.17299999999999999</v>
      </c>
      <c r="DN9" s="13">
        <f ca="1">IF(DF9="","",INDEX(Travi!$A$1:$K$10000,DF9,11))</f>
        <v>-0.254</v>
      </c>
      <c r="DO9" s="12"/>
      <c r="DP9" s="8"/>
      <c r="DQ9" s="12"/>
      <c r="DR9" s="12"/>
      <c r="DS9" s="13"/>
      <c r="DT9" s="13"/>
      <c r="DU9" s="13"/>
      <c r="DV9" s="13"/>
    </row>
    <row r="10" spans="1:126">
      <c r="A10" s="11"/>
      <c r="B10" s="8">
        <f t="shared" ca="1" si="0"/>
        <v>125</v>
      </c>
      <c r="C10" s="12">
        <f ca="1">IF(B10="","",INDEX(Travi!$A$1:$K$10000,B10,4))</f>
        <v>5</v>
      </c>
      <c r="D10" s="12" t="str">
        <f ca="1">IF(B10="","",INDEX(Travi!$A$1:$K$10000,B10,5))</f>
        <v>Vdes</v>
      </c>
      <c r="E10" s="13">
        <f ca="1">IF(B10="","",INDEX(Travi!$A$1:$K$10000,B10,6))</f>
        <v>-25.408000000000001</v>
      </c>
      <c r="F10" s="13">
        <f ca="1">IF(B10="","",INDEX(Travi!$A$1:$K$10000,B10,7))</f>
        <v>-15.429</v>
      </c>
      <c r="G10" s="13">
        <f ca="1">IF(B10="","",INDEX(Travi!$A$1:$K$10000,B10,8))</f>
        <v>-2.4740000000000002</v>
      </c>
      <c r="H10" s="13">
        <f ca="1">IF(B10="","",INDEX(Travi!$A$1:$K$10000,B10,9))</f>
        <v>-0.66600000000000004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5"/>
      <c r="T10" s="8">
        <f t="shared" ca="1" si="1"/>
        <v>145</v>
      </c>
      <c r="U10" s="12">
        <f ca="1">IF(T10="","",INDEX(Travi!$A$1:$K$10000,T10,4))</f>
        <v>5</v>
      </c>
      <c r="V10" s="12" t="str">
        <f ca="1">IF(T10="","",INDEX(Travi!$A$1:$K$10000,T10,5))</f>
        <v>Vdes</v>
      </c>
      <c r="W10" s="13">
        <f ca="1">IF(T10="","",INDEX(Travi!$A$1:$K$10000,T10,6))</f>
        <v>-19.646000000000001</v>
      </c>
      <c r="X10" s="13">
        <f ca="1">IF(T10="","",INDEX(Travi!$A$1:$K$10000,T10,7))</f>
        <v>-11.942</v>
      </c>
      <c r="Y10" s="13">
        <f ca="1">IF(T10="","",INDEX(Travi!$A$1:$K$10000,T10,8))</f>
        <v>-3.145</v>
      </c>
      <c r="Z10" s="13">
        <f ca="1">IF(T10="","",INDEX(Travi!$A$1:$K$10000,T10,9))</f>
        <v>-0.85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13"/>
      <c r="AK10" s="35"/>
      <c r="AL10" s="8">
        <f t="shared" ca="1" si="2"/>
        <v>165</v>
      </c>
      <c r="AM10" s="12">
        <f ca="1">IF(AL10="","",INDEX(Travi!$A$1:$K$10000,AL10,4))</f>
        <v>5</v>
      </c>
      <c r="AN10" s="12" t="str">
        <f ca="1">IF(AL10="","",INDEX(Travi!$A$1:$K$10000,AL10,5))</f>
        <v>Vdes</v>
      </c>
      <c r="AO10" s="13">
        <f ca="1">IF(AL10="","",INDEX(Travi!$A$1:$K$10000,AL10,6))</f>
        <v>-32.899000000000001</v>
      </c>
      <c r="AP10" s="13">
        <f ca="1">IF(AL10="","",INDEX(Travi!$A$1:$K$10000,AL10,7))</f>
        <v>-20.026</v>
      </c>
      <c r="AQ10" s="13">
        <f ca="1">IF(AL10="","",INDEX(Travi!$A$1:$K$10000,AL10,8))</f>
        <v>-5.6379999999999999</v>
      </c>
      <c r="AR10" s="13">
        <f ca="1">IF(AL10="","",INDEX(Travi!$A$1:$K$10000,AL10,9))</f>
        <v>-1.4379999999999999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13"/>
      <c r="BC10" s="35"/>
      <c r="BD10" s="8">
        <f t="shared" ca="1" si="3"/>
        <v>185</v>
      </c>
      <c r="BE10" s="12">
        <f ca="1">IF(BD10="","",INDEX(Travi!$A$1:$K$10000,BD10,4))</f>
        <v>5</v>
      </c>
      <c r="BF10" s="12" t="str">
        <f ca="1">IF(BD10="","",INDEX(Travi!$A$1:$K$10000,BD10,5))</f>
        <v>Vdes</v>
      </c>
      <c r="BG10" s="13">
        <f ca="1">IF(BD10="","",INDEX(Travi!$A$1:$K$10000,BD10,6))</f>
        <v>-72.472999999999999</v>
      </c>
      <c r="BH10" s="13">
        <f ca="1">IF(BD10="","",INDEX(Travi!$A$1:$K$10000,BD10,7))</f>
        <v>-42.493000000000002</v>
      </c>
      <c r="BI10" s="13">
        <f ca="1">IF(BD10="","",INDEX(Travi!$A$1:$K$10000,BD10,8))</f>
        <v>-14.095000000000001</v>
      </c>
      <c r="BJ10" s="13">
        <f ca="1">IF(BD10="","",INDEX(Travi!$A$1:$K$10000,BD10,9))</f>
        <v>-3.9449999999999998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13"/>
      <c r="BU10" s="35"/>
      <c r="BV10" s="8">
        <f t="shared" ca="1" si="4"/>
        <v>205</v>
      </c>
      <c r="BW10" s="12">
        <f ca="1">IF(BV10="","",INDEX(Travi!$A$1:$K$10000,BV10,4))</f>
        <v>5</v>
      </c>
      <c r="BX10" s="12" t="str">
        <f ca="1">IF(BV10="","",INDEX(Travi!$A$1:$K$10000,BV10,5))</f>
        <v>Vdes</v>
      </c>
      <c r="BY10" s="13">
        <f ca="1">IF(BV10="","",INDEX(Travi!$A$1:$K$10000,BV10,6))</f>
        <v>-93.867000000000004</v>
      </c>
      <c r="BZ10" s="13">
        <f ca="1">IF(BV10="","",INDEX(Travi!$A$1:$K$10000,BV10,7))</f>
        <v>-55.164999999999999</v>
      </c>
      <c r="CA10" s="13">
        <f ca="1">IF(BV10="","",INDEX(Travi!$A$1:$K$10000,BV10,8))</f>
        <v>-17.562999999999999</v>
      </c>
      <c r="CB10" s="13">
        <f ca="1">IF(BV10="","",INDEX(Travi!$A$1:$K$10000,BV10,9))</f>
        <v>-4.6760000000000002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13"/>
      <c r="CM10" s="35"/>
      <c r="CN10" s="8">
        <f t="shared" ca="1" si="5"/>
        <v>225</v>
      </c>
      <c r="CO10" s="12">
        <f ca="1">IF(CN10="","",INDEX(Travi!$A$1:$K$10000,CN10,4))</f>
        <v>5</v>
      </c>
      <c r="CP10" s="12" t="str">
        <f ca="1">IF(CN10="","",INDEX(Travi!$A$1:$K$10000,CN10,5))</f>
        <v>Vdes</v>
      </c>
      <c r="CQ10" s="13">
        <f ca="1">IF(CN10="","",INDEX(Travi!$A$1:$K$10000,CN10,6))</f>
        <v>-79.277000000000001</v>
      </c>
      <c r="CR10" s="13">
        <f ca="1">IF(CN10="","",INDEX(Travi!$A$1:$K$10000,CN10,7))</f>
        <v>-46.7</v>
      </c>
      <c r="CS10" s="13">
        <f ca="1">IF(CN10="","",INDEX(Travi!$A$1:$K$10000,CN10,8))</f>
        <v>-13.831</v>
      </c>
      <c r="CT10" s="13">
        <f ca="1">IF(CN10="","",INDEX(Travi!$A$1:$K$10000,CN10,9))</f>
        <v>-3.7930000000000001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13"/>
      <c r="DE10" s="35"/>
      <c r="DF10" s="8">
        <f t="shared" ca="1" si="6"/>
        <v>225</v>
      </c>
      <c r="DG10" s="12">
        <f ca="1">IF(DF10="","",INDEX(Travi!$A$1:$K$10000,DF10,4))</f>
        <v>5</v>
      </c>
      <c r="DH10" s="12" t="str">
        <f ca="1">IF(DF10="","",INDEX(Travi!$A$1:$K$10000,DF10,5))</f>
        <v>Vdes</v>
      </c>
      <c r="DI10" s="13">
        <f ca="1">IF(DF10="","",INDEX(Travi!$A$1:$K$10000,DF10,6))</f>
        <v>-79.277000000000001</v>
      </c>
      <c r="DJ10" s="13">
        <f ca="1">IF(DF10="","",INDEX(Travi!$A$1:$K$10000,DF10,7))</f>
        <v>-46.7</v>
      </c>
      <c r="DK10" s="13">
        <f ca="1">IF(DF10="","",INDEX(Travi!$A$1:$K$10000,DF10,8))</f>
        <v>-13.831</v>
      </c>
      <c r="DL10" s="13">
        <f ca="1">IF(DF10="","",INDEX(Travi!$A$1:$K$10000,DF10,9))</f>
        <v>-3.7930000000000001</v>
      </c>
      <c r="DM10" s="13">
        <f ca="1">IF(DF10="","",INDEX(Travi!$A$1:$K$10000,DF10,10))</f>
        <v>-0.17299999999999999</v>
      </c>
      <c r="DN10" s="13">
        <f ca="1">IF(DF10="","",INDEX(Travi!$A$1:$K$10000,DF10,11))</f>
        <v>-0.254</v>
      </c>
      <c r="DO10" s="12"/>
      <c r="DP10" s="8"/>
      <c r="DQ10" s="12"/>
      <c r="DR10" s="12"/>
      <c r="DS10" s="13"/>
      <c r="DT10" s="13"/>
      <c r="DU10" s="13"/>
      <c r="DV10" s="13"/>
    </row>
    <row r="11" spans="1:126">
      <c r="A11" s="11"/>
      <c r="B11" s="8">
        <f ca="1">IF(ROW(C11)-ROW(C$7)&gt;=4*$C$7,"",B10+1)</f>
        <v>126</v>
      </c>
      <c r="C11" s="12">
        <f ca="1">IF(B11="","",INDEX(Travi!$A$1:$K$10000,B11,4))</f>
        <v>4</v>
      </c>
      <c r="D11" s="12" t="str">
        <f ca="1">IF(B11="","",INDEX(Travi!$A$1:$K$10000,B11,5))</f>
        <v>Msin</v>
      </c>
      <c r="E11" s="13">
        <f ca="1">IF(B11="","",INDEX(Travi!$A$1:$K$10000,B11,6))</f>
        <v>-21.599</v>
      </c>
      <c r="F11" s="13">
        <f ca="1">IF(B11="","",INDEX(Travi!$A$1:$K$10000,B11,7))</f>
        <v>-13.233000000000001</v>
      </c>
      <c r="G11" s="13">
        <f ca="1">IF(B11="","",INDEX(Travi!$A$1:$K$10000,B11,8))</f>
        <v>10.044</v>
      </c>
      <c r="H11" s="13">
        <f ca="1">IF(B11="","",INDEX(Travi!$A$1:$K$10000,B11,9))</f>
        <v>2.524</v>
      </c>
      <c r="I11" s="13">
        <f ca="1">IF(B11="","",INDEX(Travi!$A$1:$K$10000,B11,10))</f>
        <v>0.13400000000000001</v>
      </c>
      <c r="J11" s="13">
        <f ca="1">IF(B11="","",INDEX(Travi!$A$1:$K$10000,B11,11))</f>
        <v>0.19800000000000001</v>
      </c>
      <c r="K11" s="12"/>
      <c r="L11" s="8"/>
      <c r="M11" s="12"/>
      <c r="N11" s="12"/>
      <c r="O11" s="13"/>
      <c r="P11" s="13"/>
      <c r="Q11" s="13"/>
      <c r="R11" s="13"/>
      <c r="S11" s="35"/>
      <c r="T11" s="8">
        <f ca="1">IF(ROW(U11)-ROW(U$7)&gt;=4*$C$7,"",T10+1)</f>
        <v>146</v>
      </c>
      <c r="U11" s="12">
        <f ca="1">IF(T11="","",INDEX(Travi!$A$1:$K$10000,T11,4))</f>
        <v>4</v>
      </c>
      <c r="V11" s="12" t="str">
        <f ca="1">IF(T11="","",INDEX(Travi!$A$1:$K$10000,T11,5))</f>
        <v>Msin</v>
      </c>
      <c r="W11" s="13">
        <f ca="1">IF(T11="","",INDEX(Travi!$A$1:$K$10000,T11,6))</f>
        <v>-14.909000000000001</v>
      </c>
      <c r="X11" s="13">
        <f ca="1">IF(T11="","",INDEX(Travi!$A$1:$K$10000,T11,7))</f>
        <v>-9.1389999999999993</v>
      </c>
      <c r="Y11" s="13">
        <f ca="1">IF(T11="","",INDEX(Travi!$A$1:$K$10000,T11,8))</f>
        <v>11.486000000000001</v>
      </c>
      <c r="Z11" s="13">
        <f ca="1">IF(T11="","",INDEX(Travi!$A$1:$K$10000,T11,9))</f>
        <v>2.8860000000000001</v>
      </c>
      <c r="AA11" s="13">
        <f ca="1">IF(T11="","",INDEX(Travi!$A$1:$K$10000,T11,10))</f>
        <v>0.154</v>
      </c>
      <c r="AB11" s="13">
        <f ca="1">IF(T11="","",INDEX(Travi!$A$1:$K$10000,T11,11))</f>
        <v>0.22600000000000001</v>
      </c>
      <c r="AC11" s="12"/>
      <c r="AD11" s="8"/>
      <c r="AE11" s="12"/>
      <c r="AF11" s="12"/>
      <c r="AG11" s="13"/>
      <c r="AH11" s="13"/>
      <c r="AI11" s="13"/>
      <c r="AJ11" s="13"/>
      <c r="AK11" s="35"/>
      <c r="AL11" s="8">
        <f ca="1">IF(ROW(AM11)-ROW(AM$7)&gt;=4*$C$7,"",AL10+1)</f>
        <v>166</v>
      </c>
      <c r="AM11" s="12">
        <f ca="1">IF(AL11="","",INDEX(Travi!$A$1:$K$10000,AL11,4))</f>
        <v>4</v>
      </c>
      <c r="AN11" s="12" t="str">
        <f ca="1">IF(AL11="","",INDEX(Travi!$A$1:$K$10000,AL11,5))</f>
        <v>Msin</v>
      </c>
      <c r="AO11" s="13">
        <f ca="1">IF(AL11="","",INDEX(Travi!$A$1:$K$10000,AL11,6))</f>
        <v>-28.045999999999999</v>
      </c>
      <c r="AP11" s="13">
        <f ca="1">IF(AL11="","",INDEX(Travi!$A$1:$K$10000,AL11,7))</f>
        <v>-16.878</v>
      </c>
      <c r="AQ11" s="13">
        <f ca="1">IF(AL11="","",INDEX(Travi!$A$1:$K$10000,AL11,8))</f>
        <v>14.294</v>
      </c>
      <c r="AR11" s="13">
        <f ca="1">IF(AL11="","",INDEX(Travi!$A$1:$K$10000,AL11,9))</f>
        <v>3.5680000000000001</v>
      </c>
      <c r="AS11" s="13">
        <f ca="1">IF(AL11="","",INDEX(Travi!$A$1:$K$10000,AL11,10))</f>
        <v>0.19400000000000001</v>
      </c>
      <c r="AT11" s="13">
        <f ca="1">IF(AL11="","",INDEX(Travi!$A$1:$K$10000,AL11,11))</f>
        <v>0.28499999999999998</v>
      </c>
      <c r="AU11" s="12"/>
      <c r="AV11" s="8"/>
      <c r="AW11" s="12"/>
      <c r="AX11" s="12"/>
      <c r="AY11" s="13"/>
      <c r="AZ11" s="13"/>
      <c r="BA11" s="13"/>
      <c r="BB11" s="13"/>
      <c r="BC11" s="35"/>
      <c r="BD11" s="8">
        <f ca="1">IF(ROW(BE11)-ROW(BE$7)&gt;=4*$C$7,"",BD10+1)</f>
        <v>186</v>
      </c>
      <c r="BE11" s="12">
        <f ca="1">IF(BD11="","",INDEX(Travi!$A$1:$K$10000,BD11,4))</f>
        <v>4</v>
      </c>
      <c r="BF11" s="12" t="str">
        <f ca="1">IF(BD11="","",INDEX(Travi!$A$1:$K$10000,BD11,5))</f>
        <v>Msin</v>
      </c>
      <c r="BG11" s="13">
        <f ca="1">IF(BD11="","",INDEX(Travi!$A$1:$K$10000,BD11,6))</f>
        <v>-49.441000000000003</v>
      </c>
      <c r="BH11" s="13">
        <f ca="1">IF(BD11="","",INDEX(Travi!$A$1:$K$10000,BD11,7))</f>
        <v>-29.477</v>
      </c>
      <c r="BI11" s="13">
        <f ca="1">IF(BD11="","",INDEX(Travi!$A$1:$K$10000,BD11,8))</f>
        <v>55.081000000000003</v>
      </c>
      <c r="BJ11" s="13">
        <f ca="1">IF(BD11="","",INDEX(Travi!$A$1:$K$10000,BD11,9))</f>
        <v>13.867000000000001</v>
      </c>
      <c r="BK11" s="13">
        <f ca="1">IF(BD11="","",INDEX(Travi!$A$1:$K$10000,BD11,10))</f>
        <v>0.73199999999999998</v>
      </c>
      <c r="BL11" s="13">
        <f ca="1">IF(BD11="","",INDEX(Travi!$A$1:$K$10000,BD11,11))</f>
        <v>1.077</v>
      </c>
      <c r="BM11" s="12"/>
      <c r="BN11" s="8"/>
      <c r="BO11" s="12"/>
      <c r="BP11" s="12"/>
      <c r="BQ11" s="13"/>
      <c r="BR11" s="13"/>
      <c r="BS11" s="13"/>
      <c r="BT11" s="13"/>
      <c r="BU11" s="35"/>
      <c r="BV11" s="8">
        <f ca="1">IF(ROW(BW11)-ROW(BW$7)&gt;=4*$C$7,"",BV10+1)</f>
        <v>206</v>
      </c>
      <c r="BW11" s="12">
        <f ca="1">IF(BV11="","",INDEX(Travi!$A$1:$K$10000,BV11,4))</f>
        <v>4</v>
      </c>
      <c r="BX11" s="12" t="str">
        <f ca="1">IF(BV11="","",INDEX(Travi!$A$1:$K$10000,BV11,5))</f>
        <v>Msin</v>
      </c>
      <c r="BY11" s="13">
        <f ca="1">IF(BV11="","",INDEX(Travi!$A$1:$K$10000,BV11,6))</f>
        <v>-74.162000000000006</v>
      </c>
      <c r="BZ11" s="13">
        <f ca="1">IF(BV11="","",INDEX(Travi!$A$1:$K$10000,BV11,7))</f>
        <v>-44.451999999999998</v>
      </c>
      <c r="CA11" s="13">
        <f ca="1">IF(BV11="","",INDEX(Travi!$A$1:$K$10000,BV11,8))</f>
        <v>89.84</v>
      </c>
      <c r="CB11" s="13">
        <f ca="1">IF(BV11="","",INDEX(Travi!$A$1:$K$10000,BV11,9))</f>
        <v>22.521999999999998</v>
      </c>
      <c r="CC11" s="13">
        <f ca="1">IF(BV11="","",INDEX(Travi!$A$1:$K$10000,BV11,10))</f>
        <v>1.206</v>
      </c>
      <c r="CD11" s="13">
        <f ca="1">IF(BV11="","",INDEX(Travi!$A$1:$K$10000,BV11,11))</f>
        <v>1.774</v>
      </c>
      <c r="CE11" s="12"/>
      <c r="CF11" s="8"/>
      <c r="CG11" s="12"/>
      <c r="CH11" s="12"/>
      <c r="CI11" s="13"/>
      <c r="CJ11" s="13"/>
      <c r="CK11" s="13"/>
      <c r="CL11" s="13"/>
      <c r="CM11" s="35"/>
      <c r="CN11" s="8">
        <f ca="1">IF(ROW(CO11)-ROW(CO$7)&gt;=4*$C$7,"",CN10+1)</f>
        <v>226</v>
      </c>
      <c r="CO11" s="12">
        <f ca="1">IF(CN11="","",INDEX(Travi!$A$1:$K$10000,CN11,4))</f>
        <v>4</v>
      </c>
      <c r="CP11" s="12" t="str">
        <f ca="1">IF(CN11="","",INDEX(Travi!$A$1:$K$10000,CN11,5))</f>
        <v>Msin</v>
      </c>
      <c r="CQ11" s="13">
        <f ca="1">IF(CN11="","",INDEX(Travi!$A$1:$K$10000,CN11,6))</f>
        <v>-30.713999999999999</v>
      </c>
      <c r="CR11" s="13">
        <f ca="1">IF(CN11="","",INDEX(Travi!$A$1:$K$10000,CN11,7))</f>
        <v>-18.556000000000001</v>
      </c>
      <c r="CS11" s="13">
        <f ca="1">IF(CN11="","",INDEX(Travi!$A$1:$K$10000,CN11,8))</f>
        <v>73.239999999999995</v>
      </c>
      <c r="CT11" s="13">
        <f ca="1">IF(CN11="","",INDEX(Travi!$A$1:$K$10000,CN11,9))</f>
        <v>18.443000000000001</v>
      </c>
      <c r="CU11" s="13">
        <f ca="1">IF(CN11="","",INDEX(Travi!$A$1:$K$10000,CN11,10))</f>
        <v>0.97499999999999998</v>
      </c>
      <c r="CV11" s="13">
        <f ca="1">IF(CN11="","",INDEX(Travi!$A$1:$K$10000,CN11,11))</f>
        <v>1.4339999999999999</v>
      </c>
      <c r="CW11" s="12"/>
      <c r="CX11" s="8"/>
      <c r="CY11" s="12"/>
      <c r="CZ11" s="12"/>
      <c r="DA11" s="13"/>
      <c r="DB11" s="13"/>
      <c r="DC11" s="13"/>
      <c r="DD11" s="13"/>
      <c r="DE11" s="35"/>
      <c r="DF11" s="8">
        <f ca="1">IF(ROW(DG11)-ROW(DG$7)&gt;=4*$C$7,"",DF10+1)</f>
        <v>226</v>
      </c>
      <c r="DG11" s="12">
        <f ca="1">IF(DF11="","",INDEX(Travi!$A$1:$K$10000,DF11,4))</f>
        <v>4</v>
      </c>
      <c r="DH11" s="12" t="str">
        <f ca="1">IF(DF11="","",INDEX(Travi!$A$1:$K$10000,DF11,5))</f>
        <v>Msin</v>
      </c>
      <c r="DI11" s="13">
        <f ca="1">IF(DF11="","",INDEX(Travi!$A$1:$K$10000,DF11,6))</f>
        <v>-30.713999999999999</v>
      </c>
      <c r="DJ11" s="13">
        <f ca="1">IF(DF11="","",INDEX(Travi!$A$1:$K$10000,DF11,7))</f>
        <v>-18.556000000000001</v>
      </c>
      <c r="DK11" s="13">
        <f ca="1">IF(DF11="","",INDEX(Travi!$A$1:$K$10000,DF11,8))</f>
        <v>73.239999999999995</v>
      </c>
      <c r="DL11" s="13">
        <f ca="1">IF(DF11="","",INDEX(Travi!$A$1:$K$10000,DF11,9))</f>
        <v>18.443000000000001</v>
      </c>
      <c r="DM11" s="13">
        <f ca="1">IF(DF11="","",INDEX(Travi!$A$1:$K$10000,DF11,10))</f>
        <v>0.97499999999999998</v>
      </c>
      <c r="DN11" s="13">
        <f ca="1">IF(DF11="","",INDEX(Travi!$A$1:$K$10000,DF11,11))</f>
        <v>1.4339999999999999</v>
      </c>
      <c r="DO11" s="12"/>
      <c r="DP11" s="8"/>
      <c r="DQ11" s="12"/>
      <c r="DR11" s="12"/>
      <c r="DS11" s="13"/>
      <c r="DT11" s="13"/>
      <c r="DU11" s="13"/>
      <c r="DV11" s="13"/>
    </row>
    <row r="12" spans="1:126">
      <c r="A12" s="11"/>
      <c r="B12" s="12">
        <f t="shared" ref="B12:B30" ca="1" si="7">IF(ROW(C12)-ROW(C$7)&gt;=4*$C$7,"",B11+1)</f>
        <v>127</v>
      </c>
      <c r="C12" s="12">
        <f ca="1">IF(B12="","",INDEX(Travi!$A$1:$K$10000,B12,4))</f>
        <v>4</v>
      </c>
      <c r="D12" s="12" t="str">
        <f ca="1">IF(B12="","",INDEX(Travi!$A$1:$K$10000,B12,5))</f>
        <v>Mdes</v>
      </c>
      <c r="E12" s="13">
        <f ca="1">IF(B12="","",INDEX(Travi!$A$1:$K$10000,B12,6))</f>
        <v>-22.167999999999999</v>
      </c>
      <c r="F12" s="13">
        <f ca="1">IF(B12="","",INDEX(Travi!$A$1:$K$10000,B12,7))</f>
        <v>-13.581</v>
      </c>
      <c r="G12" s="13">
        <f ca="1">IF(B12="","",INDEX(Travi!$A$1:$K$10000,B12,8))</f>
        <v>-9.6790000000000003</v>
      </c>
      <c r="H12" s="13">
        <f ca="1">IF(B12="","",INDEX(Travi!$A$1:$K$10000,B12,9))</f>
        <v>-2.4319999999999999</v>
      </c>
      <c r="I12" s="13">
        <f ca="1">IF(B12="","",INDEX(Travi!$A$1:$K$10000,B12,10))</f>
        <v>-0.13</v>
      </c>
      <c r="J12" s="13">
        <f ca="1">IF(B12="","",INDEX(Travi!$A$1:$K$10000,B12,11))</f>
        <v>-0.191</v>
      </c>
      <c r="K12" s="12"/>
      <c r="L12" s="12"/>
      <c r="M12" s="12"/>
      <c r="N12" s="12"/>
      <c r="O12" s="13"/>
      <c r="P12" s="13"/>
      <c r="Q12" s="13"/>
      <c r="R12" s="13"/>
      <c r="S12" s="35"/>
      <c r="T12" s="12">
        <f t="shared" ref="T12:T30" ca="1" si="8">IF(ROW(U12)-ROW(U$7)&gt;=4*$C$7,"",T11+1)</f>
        <v>147</v>
      </c>
      <c r="U12" s="12">
        <f ca="1">IF(T12="","",INDEX(Travi!$A$1:$K$10000,T12,4))</f>
        <v>4</v>
      </c>
      <c r="V12" s="12" t="str">
        <f ca="1">IF(T12="","",INDEX(Travi!$A$1:$K$10000,T12,5))</f>
        <v>Mdes</v>
      </c>
      <c r="W12" s="13">
        <f ca="1">IF(T12="","",INDEX(Travi!$A$1:$K$10000,T12,6))</f>
        <v>-15.154</v>
      </c>
      <c r="X12" s="13">
        <f ca="1">IF(T12="","",INDEX(Travi!$A$1:$K$10000,T12,7))</f>
        <v>-9.2639999999999993</v>
      </c>
      <c r="Y12" s="13">
        <f ca="1">IF(T12="","",INDEX(Travi!$A$1:$K$10000,T12,8))</f>
        <v>-11.308999999999999</v>
      </c>
      <c r="Z12" s="13">
        <f ca="1">IF(T12="","",INDEX(Travi!$A$1:$K$10000,T12,9))</f>
        <v>-2.8420000000000001</v>
      </c>
      <c r="AA12" s="13">
        <f ca="1">IF(T12="","",INDEX(Travi!$A$1:$K$10000,T12,10))</f>
        <v>-0.151</v>
      </c>
      <c r="AB12" s="13">
        <f ca="1">IF(T12="","",INDEX(Travi!$A$1:$K$10000,T12,11))</f>
        <v>-0.223</v>
      </c>
      <c r="AC12" s="12"/>
      <c r="AD12" s="12"/>
      <c r="AE12" s="12"/>
      <c r="AF12" s="12"/>
      <c r="AG12" s="13"/>
      <c r="AH12" s="13"/>
      <c r="AI12" s="13"/>
      <c r="AJ12" s="13"/>
      <c r="AK12" s="35"/>
      <c r="AL12" s="12">
        <f t="shared" ref="AL12:AL30" ca="1" si="9">IF(ROW(AM12)-ROW(AM$7)&gt;=4*$C$7,"",AL11+1)</f>
        <v>167</v>
      </c>
      <c r="AM12" s="12">
        <f ca="1">IF(AL12="","",INDEX(Travi!$A$1:$K$10000,AL12,4))</f>
        <v>4</v>
      </c>
      <c r="AN12" s="12" t="str">
        <f ca="1">IF(AL12="","",INDEX(Travi!$A$1:$K$10000,AL12,5))</f>
        <v>Mdes</v>
      </c>
      <c r="AO12" s="13">
        <f ca="1">IF(AL12="","",INDEX(Travi!$A$1:$K$10000,AL12,6))</f>
        <v>-26.184999999999999</v>
      </c>
      <c r="AP12" s="13">
        <f ca="1">IF(AL12="","",INDEX(Travi!$A$1:$K$10000,AL12,7))</f>
        <v>-15.789</v>
      </c>
      <c r="AQ12" s="13">
        <f ca="1">IF(AL12="","",INDEX(Travi!$A$1:$K$10000,AL12,8))</f>
        <v>-11.76</v>
      </c>
      <c r="AR12" s="13">
        <f ca="1">IF(AL12="","",INDEX(Travi!$A$1:$K$10000,AL12,9))</f>
        <v>-2.927</v>
      </c>
      <c r="AS12" s="13">
        <f ca="1">IF(AL12="","",INDEX(Travi!$A$1:$K$10000,AL12,10))</f>
        <v>-0.16</v>
      </c>
      <c r="AT12" s="13">
        <f ca="1">IF(AL12="","",INDEX(Travi!$A$1:$K$10000,AL12,11))</f>
        <v>-0.23599999999999999</v>
      </c>
      <c r="AU12" s="12"/>
      <c r="AV12" s="12"/>
      <c r="AW12" s="12"/>
      <c r="AX12" s="12"/>
      <c r="AY12" s="13"/>
      <c r="AZ12" s="13"/>
      <c r="BA12" s="13"/>
      <c r="BB12" s="13"/>
      <c r="BC12" s="35"/>
      <c r="BD12" s="12">
        <f t="shared" ref="BD12:BD30" ca="1" si="10">IF(ROW(BE12)-ROW(BE$7)&gt;=4*$C$7,"",BD11+1)</f>
        <v>187</v>
      </c>
      <c r="BE12" s="12">
        <f ca="1">IF(BD12="","",INDEX(Travi!$A$1:$K$10000,BD12,4))</f>
        <v>4</v>
      </c>
      <c r="BF12" s="12" t="str">
        <f ca="1">IF(BD12="","",INDEX(Travi!$A$1:$K$10000,BD12,5))</f>
        <v>Mdes</v>
      </c>
      <c r="BG12" s="13">
        <f ca="1">IF(BD12="","",INDEX(Travi!$A$1:$K$10000,BD12,6))</f>
        <v>-32.479999999999997</v>
      </c>
      <c r="BH12" s="13">
        <f ca="1">IF(BD12="","",INDEX(Travi!$A$1:$K$10000,BD12,7))</f>
        <v>-19.701000000000001</v>
      </c>
      <c r="BI12" s="13">
        <f ca="1">IF(BD12="","",INDEX(Travi!$A$1:$K$10000,BD12,8))</f>
        <v>-74.882999999999996</v>
      </c>
      <c r="BJ12" s="13">
        <f ca="1">IF(BD12="","",INDEX(Travi!$A$1:$K$10000,BD12,9))</f>
        <v>-18.882000000000001</v>
      </c>
      <c r="BK12" s="13">
        <f ca="1">IF(BD12="","",INDEX(Travi!$A$1:$K$10000,BD12,10))</f>
        <v>-0.99399999999999999</v>
      </c>
      <c r="BL12" s="13">
        <f ca="1">IF(BD12="","",INDEX(Travi!$A$1:$K$10000,BD12,11))</f>
        <v>-1.4630000000000001</v>
      </c>
      <c r="BM12" s="12"/>
      <c r="BN12" s="12"/>
      <c r="BO12" s="12"/>
      <c r="BP12" s="12"/>
      <c r="BQ12" s="13"/>
      <c r="BR12" s="13"/>
      <c r="BS12" s="13"/>
      <c r="BT12" s="13"/>
      <c r="BU12" s="35"/>
      <c r="BV12" s="12">
        <f t="shared" ref="BV12:BV30" ca="1" si="11">IF(ROW(BW12)-ROW(BW$7)&gt;=4*$C$7,"",BV11+1)</f>
        <v>207</v>
      </c>
      <c r="BW12" s="12">
        <f ca="1">IF(BV12="","",INDEX(Travi!$A$1:$K$10000,BV12,4))</f>
        <v>4</v>
      </c>
      <c r="BX12" s="12" t="str">
        <f ca="1">IF(BV12="","",INDEX(Travi!$A$1:$K$10000,BV12,5))</f>
        <v>Mdes</v>
      </c>
      <c r="BY12" s="13">
        <f ca="1">IF(BV12="","",INDEX(Travi!$A$1:$K$10000,BV12,6))</f>
        <v>-74.457999999999998</v>
      </c>
      <c r="BZ12" s="13">
        <f ca="1">IF(BV12="","",INDEX(Travi!$A$1:$K$10000,BV12,7))</f>
        <v>-44.67</v>
      </c>
      <c r="CA12" s="13">
        <f ca="1">IF(BV12="","",INDEX(Travi!$A$1:$K$10000,BV12,8))</f>
        <v>-89.995000000000005</v>
      </c>
      <c r="CB12" s="13">
        <f ca="1">IF(BV12="","",INDEX(Travi!$A$1:$K$10000,BV12,9))</f>
        <v>-22.564</v>
      </c>
      <c r="CC12" s="13">
        <f ca="1">IF(BV12="","",INDEX(Travi!$A$1:$K$10000,BV12,10))</f>
        <v>-1.208</v>
      </c>
      <c r="CD12" s="13">
        <f ca="1">IF(BV12="","",INDEX(Travi!$A$1:$K$10000,BV12,11))</f>
        <v>-1.7769999999999999</v>
      </c>
      <c r="CE12" s="12"/>
      <c r="CF12" s="12"/>
      <c r="CG12" s="12"/>
      <c r="CH12" s="12"/>
      <c r="CI12" s="13"/>
      <c r="CJ12" s="13"/>
      <c r="CK12" s="13"/>
      <c r="CL12" s="13"/>
      <c r="CM12" s="35"/>
      <c r="CN12" s="12">
        <f t="shared" ref="CN12:CN30" ca="1" si="12">IF(ROW(CO12)-ROW(CO$7)&gt;=4*$C$7,"",CN11+1)</f>
        <v>227</v>
      </c>
      <c r="CO12" s="12">
        <f ca="1">IF(CN12="","",INDEX(Travi!$A$1:$K$10000,CN12,4))</f>
        <v>4</v>
      </c>
      <c r="CP12" s="12" t="str">
        <f ca="1">IF(CN12="","",INDEX(Travi!$A$1:$K$10000,CN12,5))</f>
        <v>Mdes</v>
      </c>
      <c r="CQ12" s="13">
        <f ca="1">IF(CN12="","",INDEX(Travi!$A$1:$K$10000,CN12,6))</f>
        <v>-59.231999999999999</v>
      </c>
      <c r="CR12" s="13">
        <f ca="1">IF(CN12="","",INDEX(Travi!$A$1:$K$10000,CN12,7))</f>
        <v>-35.366</v>
      </c>
      <c r="CS12" s="13">
        <f ca="1">IF(CN12="","",INDEX(Travi!$A$1:$K$10000,CN12,8))</f>
        <v>-59.034999999999997</v>
      </c>
      <c r="CT12" s="13">
        <f ca="1">IF(CN12="","",INDEX(Travi!$A$1:$K$10000,CN12,9))</f>
        <v>-14.837</v>
      </c>
      <c r="CU12" s="13">
        <f ca="1">IF(CN12="","",INDEX(Travi!$A$1:$K$10000,CN12,10))</f>
        <v>-0.78700000000000003</v>
      </c>
      <c r="CV12" s="13">
        <f ca="1">IF(CN12="","",INDEX(Travi!$A$1:$K$10000,CN12,11))</f>
        <v>-1.1579999999999999</v>
      </c>
      <c r="CW12" s="12"/>
      <c r="CX12" s="12"/>
      <c r="CY12" s="12"/>
      <c r="CZ12" s="12"/>
      <c r="DA12" s="13"/>
      <c r="DB12" s="13"/>
      <c r="DC12" s="13"/>
      <c r="DD12" s="13"/>
      <c r="DE12" s="35"/>
      <c r="DF12" s="12">
        <f t="shared" ref="DF12:DF30" ca="1" si="13">IF(ROW(DG12)-ROW(DG$7)&gt;=4*$C$7,"",DF11+1)</f>
        <v>227</v>
      </c>
      <c r="DG12" s="12">
        <f ca="1">IF(DF12="","",INDEX(Travi!$A$1:$K$10000,DF12,4))</f>
        <v>4</v>
      </c>
      <c r="DH12" s="12" t="str">
        <f ca="1">IF(DF12="","",INDEX(Travi!$A$1:$K$10000,DF12,5))</f>
        <v>Mdes</v>
      </c>
      <c r="DI12" s="13">
        <f ca="1">IF(DF12="","",INDEX(Travi!$A$1:$K$10000,DF12,6))</f>
        <v>-59.231999999999999</v>
      </c>
      <c r="DJ12" s="13">
        <f ca="1">IF(DF12="","",INDEX(Travi!$A$1:$K$10000,DF12,7))</f>
        <v>-35.366</v>
      </c>
      <c r="DK12" s="13">
        <f ca="1">IF(DF12="","",INDEX(Travi!$A$1:$K$10000,DF12,8))</f>
        <v>-59.034999999999997</v>
      </c>
      <c r="DL12" s="13">
        <f ca="1">IF(DF12="","",INDEX(Travi!$A$1:$K$10000,DF12,9))</f>
        <v>-14.837</v>
      </c>
      <c r="DM12" s="13">
        <f ca="1">IF(DF12="","",INDEX(Travi!$A$1:$K$10000,DF12,10))</f>
        <v>-0.78700000000000003</v>
      </c>
      <c r="DN12" s="13">
        <f ca="1">IF(DF12="","",INDEX(Travi!$A$1:$K$10000,DF12,11))</f>
        <v>-1.1579999999999999</v>
      </c>
      <c r="DO12" s="12"/>
      <c r="DP12" s="12"/>
      <c r="DQ12" s="12"/>
      <c r="DR12" s="12"/>
      <c r="DS12" s="13"/>
      <c r="DT12" s="13"/>
      <c r="DU12" s="13"/>
      <c r="DV12" s="13"/>
    </row>
    <row r="13" spans="1:126">
      <c r="A13" s="11"/>
      <c r="B13" s="12">
        <f t="shared" ca="1" si="7"/>
        <v>128</v>
      </c>
      <c r="C13" s="12">
        <f ca="1">IF(B13="","",INDEX(Travi!$A$1:$K$10000,B13,4))</f>
        <v>4</v>
      </c>
      <c r="D13" s="12" t="str">
        <f ca="1">IF(B13="","",INDEX(Travi!$A$1:$K$10000,B13,5))</f>
        <v>Vsin</v>
      </c>
      <c r="E13" s="13">
        <f ca="1">IF(B13="","",INDEX(Travi!$A$1:$K$10000,B13,6))</f>
        <v>28.338000000000001</v>
      </c>
      <c r="F13" s="13">
        <f ca="1">IF(B13="","",INDEX(Travi!$A$1:$K$10000,B13,7))</f>
        <v>17.363</v>
      </c>
      <c r="G13" s="13">
        <f ca="1">IF(B13="","",INDEX(Travi!$A$1:$K$10000,B13,8))</f>
        <v>-4.1959999999999997</v>
      </c>
      <c r="H13" s="13">
        <f ca="1">IF(B13="","",INDEX(Travi!$A$1:$K$10000,B13,9))</f>
        <v>-1.0549999999999999</v>
      </c>
      <c r="I13" s="13">
        <f ca="1">IF(B13="","",INDEX(Travi!$A$1:$K$10000,B13,10))</f>
        <v>-5.6000000000000001E-2</v>
      </c>
      <c r="J13" s="13">
        <f ca="1">IF(B13="","",INDEX(Travi!$A$1:$K$10000,B13,11))</f>
        <v>-8.3000000000000004E-2</v>
      </c>
      <c r="K13" s="12"/>
      <c r="L13" s="12"/>
      <c r="M13" s="12"/>
      <c r="N13" s="12"/>
      <c r="O13" s="13"/>
      <c r="P13" s="13"/>
      <c r="Q13" s="13"/>
      <c r="R13" s="13"/>
      <c r="S13" s="35"/>
      <c r="T13" s="12">
        <f t="shared" ca="1" si="8"/>
        <v>148</v>
      </c>
      <c r="U13" s="12">
        <f ca="1">IF(T13="","",INDEX(Travi!$A$1:$K$10000,T13,4))</f>
        <v>4</v>
      </c>
      <c r="V13" s="12" t="str">
        <f ca="1">IF(T13="","",INDEX(Travi!$A$1:$K$10000,T13,5))</f>
        <v>Vsin</v>
      </c>
      <c r="W13" s="13">
        <f ca="1">IF(T13="","",INDEX(Travi!$A$1:$K$10000,T13,6))</f>
        <v>22.943999999999999</v>
      </c>
      <c r="X13" s="13">
        <f ca="1">IF(T13="","",INDEX(Travi!$A$1:$K$10000,T13,7))</f>
        <v>14.065</v>
      </c>
      <c r="Y13" s="13">
        <f ca="1">IF(T13="","",INDEX(Travi!$A$1:$K$10000,T13,8))</f>
        <v>-5.9989999999999997</v>
      </c>
      <c r="Z13" s="13">
        <f ca="1">IF(T13="","",INDEX(Travi!$A$1:$K$10000,T13,9))</f>
        <v>-1.5069999999999999</v>
      </c>
      <c r="AA13" s="13">
        <f ca="1">IF(T13="","",INDEX(Travi!$A$1:$K$10000,T13,10))</f>
        <v>-0.08</v>
      </c>
      <c r="AB13" s="13">
        <f ca="1">IF(T13="","",INDEX(Travi!$A$1:$K$10000,T13,11))</f>
        <v>-0.11799999999999999</v>
      </c>
      <c r="AC13" s="12"/>
      <c r="AD13" s="12"/>
      <c r="AE13" s="12"/>
      <c r="AF13" s="12"/>
      <c r="AG13" s="13"/>
      <c r="AH13" s="13"/>
      <c r="AI13" s="13"/>
      <c r="AJ13" s="13"/>
      <c r="AK13" s="35"/>
      <c r="AL13" s="12">
        <f t="shared" ca="1" si="9"/>
        <v>168</v>
      </c>
      <c r="AM13" s="12">
        <f ca="1">IF(AL13="","",INDEX(Travi!$A$1:$K$10000,AL13,4))</f>
        <v>4</v>
      </c>
      <c r="AN13" s="12" t="str">
        <f ca="1">IF(AL13="","",INDEX(Travi!$A$1:$K$10000,AL13,5))</f>
        <v>Vsin</v>
      </c>
      <c r="AO13" s="13">
        <f ca="1">IF(AL13="","",INDEX(Travi!$A$1:$K$10000,AL13,6))</f>
        <v>54.41</v>
      </c>
      <c r="AP13" s="13">
        <f ca="1">IF(AL13="","",INDEX(Travi!$A$1:$K$10000,AL13,7))</f>
        <v>32.762999999999998</v>
      </c>
      <c r="AQ13" s="13">
        <f ca="1">IF(AL13="","",INDEX(Travi!$A$1:$K$10000,AL13,8))</f>
        <v>-8.6839999999999993</v>
      </c>
      <c r="AR13" s="13">
        <f ca="1">IF(AL13="","",INDEX(Travi!$A$1:$K$10000,AL13,9))</f>
        <v>-2.165</v>
      </c>
      <c r="AS13" s="13">
        <f ca="1">IF(AL13="","",INDEX(Travi!$A$1:$K$10000,AL13,10))</f>
        <v>-0.11799999999999999</v>
      </c>
      <c r="AT13" s="13">
        <f ca="1">IF(AL13="","",INDEX(Travi!$A$1:$K$10000,AL13,11))</f>
        <v>-0.17299999999999999</v>
      </c>
      <c r="AU13" s="12"/>
      <c r="AV13" s="12"/>
      <c r="AW13" s="12"/>
      <c r="AX13" s="12"/>
      <c r="AY13" s="13"/>
      <c r="AZ13" s="13"/>
      <c r="BA13" s="13"/>
      <c r="BB13" s="13"/>
      <c r="BC13" s="35"/>
      <c r="BD13" s="12">
        <f t="shared" ca="1" si="10"/>
        <v>188</v>
      </c>
      <c r="BE13" s="12">
        <f ca="1">IF(BD13="","",INDEX(Travi!$A$1:$K$10000,BD13,4))</f>
        <v>4</v>
      </c>
      <c r="BF13" s="12" t="str">
        <f ca="1">IF(BD13="","",INDEX(Travi!$A$1:$K$10000,BD13,5))</f>
        <v>Vsin</v>
      </c>
      <c r="BG13" s="13">
        <f ca="1">IF(BD13="","",INDEX(Travi!$A$1:$K$10000,BD13,6))</f>
        <v>89.715999999999994</v>
      </c>
      <c r="BH13" s="13">
        <f ca="1">IF(BD13="","",INDEX(Travi!$A$1:$K$10000,BD13,7))</f>
        <v>53.662999999999997</v>
      </c>
      <c r="BI13" s="13">
        <f ca="1">IF(BD13="","",INDEX(Travi!$A$1:$K$10000,BD13,8))</f>
        <v>-40.613999999999997</v>
      </c>
      <c r="BJ13" s="13">
        <f ca="1">IF(BD13="","",INDEX(Travi!$A$1:$K$10000,BD13,9))</f>
        <v>-10.234</v>
      </c>
      <c r="BK13" s="13">
        <f ca="1">IF(BD13="","",INDEX(Travi!$A$1:$K$10000,BD13,10))</f>
        <v>-0.53900000000000003</v>
      </c>
      <c r="BL13" s="13">
        <f ca="1">IF(BD13="","",INDEX(Travi!$A$1:$K$10000,BD13,11))</f>
        <v>-0.79400000000000004</v>
      </c>
      <c r="BM13" s="12"/>
      <c r="BN13" s="12"/>
      <c r="BO13" s="12"/>
      <c r="BP13" s="12"/>
      <c r="BQ13" s="13"/>
      <c r="BR13" s="13"/>
      <c r="BS13" s="13"/>
      <c r="BT13" s="13"/>
      <c r="BU13" s="35"/>
      <c r="BV13" s="12">
        <f t="shared" ca="1" si="11"/>
        <v>208</v>
      </c>
      <c r="BW13" s="12">
        <f ca="1">IF(BV13="","",INDEX(Travi!$A$1:$K$10000,BV13,4))</f>
        <v>4</v>
      </c>
      <c r="BX13" s="12" t="str">
        <f ca="1">IF(BV13="","",INDEX(Travi!$A$1:$K$10000,BV13,5))</f>
        <v>Vsin</v>
      </c>
      <c r="BY13" s="13">
        <f ca="1">IF(BV13="","",INDEX(Travi!$A$1:$K$10000,BV13,6))</f>
        <v>110.726</v>
      </c>
      <c r="BZ13" s="13">
        <f ca="1">IF(BV13="","",INDEX(Travi!$A$1:$K$10000,BV13,7))</f>
        <v>66.370999999999995</v>
      </c>
      <c r="CA13" s="13">
        <f ca="1">IF(BV13="","",INDEX(Travi!$A$1:$K$10000,BV13,8))</f>
        <v>-42.817999999999998</v>
      </c>
      <c r="CB13" s="13">
        <f ca="1">IF(BV13="","",INDEX(Travi!$A$1:$K$10000,BV13,9))</f>
        <v>-10.734999999999999</v>
      </c>
      <c r="CC13" s="13">
        <f ca="1">IF(BV13="","",INDEX(Travi!$A$1:$K$10000,BV13,10))</f>
        <v>-0.57499999999999996</v>
      </c>
      <c r="CD13" s="13">
        <f ca="1">IF(BV13="","",INDEX(Travi!$A$1:$K$10000,BV13,11))</f>
        <v>-0.84499999999999997</v>
      </c>
      <c r="CE13" s="12"/>
      <c r="CF13" s="12"/>
      <c r="CG13" s="12"/>
      <c r="CH13" s="12"/>
      <c r="CI13" s="13"/>
      <c r="CJ13" s="13"/>
      <c r="CK13" s="13"/>
      <c r="CL13" s="13"/>
      <c r="CM13" s="35"/>
      <c r="CN13" s="12">
        <f t="shared" ca="1" si="12"/>
        <v>228</v>
      </c>
      <c r="CO13" s="12">
        <f ca="1">IF(CN13="","",INDEX(Travi!$A$1:$K$10000,CN13,4))</f>
        <v>4</v>
      </c>
      <c r="CP13" s="12" t="str">
        <f ca="1">IF(CN13="","",INDEX(Travi!$A$1:$K$10000,CN13,5))</f>
        <v>Vsin</v>
      </c>
      <c r="CQ13" s="13">
        <f ca="1">IF(CN13="","",INDEX(Travi!$A$1:$K$10000,CN13,6))</f>
        <v>87.046000000000006</v>
      </c>
      <c r="CR13" s="13">
        <f ca="1">IF(CN13="","",INDEX(Travi!$A$1:$K$10000,CN13,7))</f>
        <v>52.265000000000001</v>
      </c>
      <c r="CS13" s="13">
        <f ca="1">IF(CN13="","",INDEX(Travi!$A$1:$K$10000,CN13,8))</f>
        <v>-36.743000000000002</v>
      </c>
      <c r="CT13" s="13">
        <f ca="1">IF(CN13="","",INDEX(Travi!$A$1:$K$10000,CN13,9))</f>
        <v>-9.2439999999999998</v>
      </c>
      <c r="CU13" s="13">
        <f ca="1">IF(CN13="","",INDEX(Travi!$A$1:$K$10000,CN13,10))</f>
        <v>-0.48899999999999999</v>
      </c>
      <c r="CV13" s="13">
        <f ca="1">IF(CN13="","",INDEX(Travi!$A$1:$K$10000,CN13,11))</f>
        <v>-0.72</v>
      </c>
      <c r="CW13" s="12"/>
      <c r="CX13" s="12"/>
      <c r="CY13" s="12"/>
      <c r="CZ13" s="12"/>
      <c r="DA13" s="13"/>
      <c r="DB13" s="13"/>
      <c r="DC13" s="13"/>
      <c r="DD13" s="13"/>
      <c r="DE13" s="35"/>
      <c r="DF13" s="12">
        <f t="shared" ca="1" si="13"/>
        <v>228</v>
      </c>
      <c r="DG13" s="12">
        <f ca="1">IF(DF13="","",INDEX(Travi!$A$1:$K$10000,DF13,4))</f>
        <v>4</v>
      </c>
      <c r="DH13" s="12" t="str">
        <f ca="1">IF(DF13="","",INDEX(Travi!$A$1:$K$10000,DF13,5))</f>
        <v>Vsin</v>
      </c>
      <c r="DI13" s="13">
        <f ca="1">IF(DF13="","",INDEX(Travi!$A$1:$K$10000,DF13,6))</f>
        <v>87.046000000000006</v>
      </c>
      <c r="DJ13" s="13">
        <f ca="1">IF(DF13="","",INDEX(Travi!$A$1:$K$10000,DF13,7))</f>
        <v>52.265000000000001</v>
      </c>
      <c r="DK13" s="13">
        <f ca="1">IF(DF13="","",INDEX(Travi!$A$1:$K$10000,DF13,8))</f>
        <v>-36.743000000000002</v>
      </c>
      <c r="DL13" s="13">
        <f ca="1">IF(DF13="","",INDEX(Travi!$A$1:$K$10000,DF13,9))</f>
        <v>-9.2439999999999998</v>
      </c>
      <c r="DM13" s="13">
        <f ca="1">IF(DF13="","",INDEX(Travi!$A$1:$K$10000,DF13,10))</f>
        <v>-0.48899999999999999</v>
      </c>
      <c r="DN13" s="13">
        <f ca="1">IF(DF13="","",INDEX(Travi!$A$1:$K$10000,DF13,11))</f>
        <v>-0.72</v>
      </c>
      <c r="DO13" s="12"/>
      <c r="DP13" s="12"/>
      <c r="DQ13" s="12"/>
      <c r="DR13" s="12"/>
      <c r="DS13" s="13"/>
      <c r="DT13" s="13"/>
      <c r="DU13" s="13"/>
      <c r="DV13" s="13"/>
    </row>
    <row r="14" spans="1:126">
      <c r="A14" s="11"/>
      <c r="B14" s="12">
        <f t="shared" ca="1" si="7"/>
        <v>129</v>
      </c>
      <c r="C14" s="12">
        <f ca="1">IF(B14="","",INDEX(Travi!$A$1:$K$10000,B14,4))</f>
        <v>4</v>
      </c>
      <c r="D14" s="12" t="str">
        <f ca="1">IF(B14="","",INDEX(Travi!$A$1:$K$10000,B14,5))</f>
        <v>Vdes</v>
      </c>
      <c r="E14" s="13">
        <f ca="1">IF(B14="","",INDEX(Travi!$A$1:$K$10000,B14,6))</f>
        <v>-28.579000000000001</v>
      </c>
      <c r="F14" s="13">
        <f ca="1">IF(B14="","",INDEX(Travi!$A$1:$K$10000,B14,7))</f>
        <v>-17.510999999999999</v>
      </c>
      <c r="G14" s="13">
        <f ca="1">IF(B14="","",INDEX(Travi!$A$1:$K$10000,B14,8))</f>
        <v>-4.1959999999999997</v>
      </c>
      <c r="H14" s="13">
        <f ca="1">IF(B14="","",INDEX(Travi!$A$1:$K$10000,B14,9))</f>
        <v>-1.0549999999999999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5"/>
      <c r="T14" s="12">
        <f t="shared" ca="1" si="8"/>
        <v>149</v>
      </c>
      <c r="U14" s="12">
        <f ca="1">IF(T14="","",INDEX(Travi!$A$1:$K$10000,T14,4))</f>
        <v>4</v>
      </c>
      <c r="V14" s="12" t="str">
        <f ca="1">IF(T14="","",INDEX(Travi!$A$1:$K$10000,T14,5))</f>
        <v>Vdes</v>
      </c>
      <c r="W14" s="13">
        <f ca="1">IF(T14="","",INDEX(Travi!$A$1:$K$10000,T14,6))</f>
        <v>-23.074000000000002</v>
      </c>
      <c r="X14" s="13">
        <f ca="1">IF(T14="","",INDEX(Travi!$A$1:$K$10000,T14,7))</f>
        <v>-14.131</v>
      </c>
      <c r="Y14" s="13">
        <f ca="1">IF(T14="","",INDEX(Travi!$A$1:$K$10000,T14,8))</f>
        <v>-5.9989999999999997</v>
      </c>
      <c r="Z14" s="13">
        <f ca="1">IF(T14="","",INDEX(Travi!$A$1:$K$10000,T14,9))</f>
        <v>-1.5069999999999999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13"/>
      <c r="AK14" s="35"/>
      <c r="AL14" s="12">
        <f t="shared" ca="1" si="9"/>
        <v>169</v>
      </c>
      <c r="AM14" s="12">
        <f ca="1">IF(AL14="","",INDEX(Travi!$A$1:$K$10000,AL14,4))</f>
        <v>4</v>
      </c>
      <c r="AN14" s="12" t="str">
        <f ca="1">IF(AL14="","",INDEX(Travi!$A$1:$K$10000,AL14,5))</f>
        <v>Vdes</v>
      </c>
      <c r="AO14" s="13">
        <f ca="1">IF(AL14="","",INDEX(Travi!$A$1:$K$10000,AL14,6))</f>
        <v>-53.17</v>
      </c>
      <c r="AP14" s="13">
        <f ca="1">IF(AL14="","",INDEX(Travi!$A$1:$K$10000,AL14,7))</f>
        <v>-32.036999999999999</v>
      </c>
      <c r="AQ14" s="13">
        <f ca="1">IF(AL14="","",INDEX(Travi!$A$1:$K$10000,AL14,8))</f>
        <v>-8.6839999999999993</v>
      </c>
      <c r="AR14" s="13">
        <f ca="1">IF(AL14="","",INDEX(Travi!$A$1:$K$10000,AL14,9))</f>
        <v>-2.165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13"/>
      <c r="BC14" s="35"/>
      <c r="BD14" s="12">
        <f t="shared" ca="1" si="10"/>
        <v>189</v>
      </c>
      <c r="BE14" s="12">
        <f ca="1">IF(BD14="","",INDEX(Travi!$A$1:$K$10000,BD14,4))</f>
        <v>4</v>
      </c>
      <c r="BF14" s="12" t="str">
        <f ca="1">IF(BD14="","",INDEX(Travi!$A$1:$K$10000,BD14,5))</f>
        <v>Vdes</v>
      </c>
      <c r="BG14" s="13">
        <f ca="1">IF(BD14="","",INDEX(Travi!$A$1:$K$10000,BD14,6))</f>
        <v>-79.116</v>
      </c>
      <c r="BH14" s="13">
        <f ca="1">IF(BD14="","",INDEX(Travi!$A$1:$K$10000,BD14,7))</f>
        <v>-47.552999999999997</v>
      </c>
      <c r="BI14" s="13">
        <f ca="1">IF(BD14="","",INDEX(Travi!$A$1:$K$10000,BD14,8))</f>
        <v>-40.613999999999997</v>
      </c>
      <c r="BJ14" s="13">
        <f ca="1">IF(BD14="","",INDEX(Travi!$A$1:$K$10000,BD14,9))</f>
        <v>-10.234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13"/>
      <c r="BU14" s="35"/>
      <c r="BV14" s="12">
        <f t="shared" ca="1" si="11"/>
        <v>209</v>
      </c>
      <c r="BW14" s="12">
        <f ca="1">IF(BV14="","",INDEX(Travi!$A$1:$K$10000,BV14,4))</f>
        <v>4</v>
      </c>
      <c r="BX14" s="12" t="str">
        <f ca="1">IF(BV14="","",INDEX(Travi!$A$1:$K$10000,BV14,5))</f>
        <v>Vdes</v>
      </c>
      <c r="BY14" s="13">
        <f ca="1">IF(BV14="","",INDEX(Travi!$A$1:$K$10000,BV14,6))</f>
        <v>-110.866</v>
      </c>
      <c r="BZ14" s="13">
        <f ca="1">IF(BV14="","",INDEX(Travi!$A$1:$K$10000,BV14,7))</f>
        <v>-66.474999999999994</v>
      </c>
      <c r="CA14" s="13">
        <f ca="1">IF(BV14="","",INDEX(Travi!$A$1:$K$10000,BV14,8))</f>
        <v>-42.817999999999998</v>
      </c>
      <c r="CB14" s="13">
        <f ca="1">IF(BV14="","",INDEX(Travi!$A$1:$K$10000,BV14,9))</f>
        <v>-10.734999999999999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13"/>
      <c r="CM14" s="35"/>
      <c r="CN14" s="12">
        <f t="shared" ca="1" si="12"/>
        <v>229</v>
      </c>
      <c r="CO14" s="12">
        <f ca="1">IF(CN14="","",INDEX(Travi!$A$1:$K$10000,CN14,4))</f>
        <v>4</v>
      </c>
      <c r="CP14" s="12" t="str">
        <f ca="1">IF(CN14="","",INDEX(Travi!$A$1:$K$10000,CN14,5))</f>
        <v>Vdes</v>
      </c>
      <c r="CQ14" s="13">
        <f ca="1">IF(CN14="","",INDEX(Travi!$A$1:$K$10000,CN14,6))</f>
        <v>-102.89</v>
      </c>
      <c r="CR14" s="13">
        <f ca="1">IF(CN14="","",INDEX(Travi!$A$1:$K$10000,CN14,7))</f>
        <v>-61.603000000000002</v>
      </c>
      <c r="CS14" s="13">
        <f ca="1">IF(CN14="","",INDEX(Travi!$A$1:$K$10000,CN14,8))</f>
        <v>-36.743000000000002</v>
      </c>
      <c r="CT14" s="13">
        <f ca="1">IF(CN14="","",INDEX(Travi!$A$1:$K$10000,CN14,9))</f>
        <v>-9.2439999999999998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13"/>
      <c r="DE14" s="35"/>
      <c r="DF14" s="12">
        <f t="shared" ca="1" si="13"/>
        <v>229</v>
      </c>
      <c r="DG14" s="12">
        <f ca="1">IF(DF14="","",INDEX(Travi!$A$1:$K$10000,DF14,4))</f>
        <v>4</v>
      </c>
      <c r="DH14" s="12" t="str">
        <f ca="1">IF(DF14="","",INDEX(Travi!$A$1:$K$10000,DF14,5))</f>
        <v>Vdes</v>
      </c>
      <c r="DI14" s="13">
        <f ca="1">IF(DF14="","",INDEX(Travi!$A$1:$K$10000,DF14,6))</f>
        <v>-102.89</v>
      </c>
      <c r="DJ14" s="13">
        <f ca="1">IF(DF14="","",INDEX(Travi!$A$1:$K$10000,DF14,7))</f>
        <v>-61.603000000000002</v>
      </c>
      <c r="DK14" s="13">
        <f ca="1">IF(DF14="","",INDEX(Travi!$A$1:$K$10000,DF14,8))</f>
        <v>-36.743000000000002</v>
      </c>
      <c r="DL14" s="13">
        <f ca="1">IF(DF14="","",INDEX(Travi!$A$1:$K$10000,DF14,9))</f>
        <v>-9.2439999999999998</v>
      </c>
      <c r="DM14" s="13">
        <f ca="1">IF(DF14="","",INDEX(Travi!$A$1:$K$10000,DF14,10))</f>
        <v>-0.48899999999999999</v>
      </c>
      <c r="DN14" s="13">
        <f ca="1">IF(DF14="","",INDEX(Travi!$A$1:$K$10000,DF14,11))</f>
        <v>-0.72</v>
      </c>
      <c r="DO14" s="12"/>
      <c r="DP14" s="12"/>
      <c r="DQ14" s="12"/>
      <c r="DR14" s="12"/>
      <c r="DS14" s="13"/>
      <c r="DT14" s="13"/>
      <c r="DU14" s="13"/>
      <c r="DV14" s="13"/>
    </row>
    <row r="15" spans="1:126">
      <c r="A15" s="11"/>
      <c r="B15" s="12">
        <f t="shared" ca="1" si="7"/>
        <v>130</v>
      </c>
      <c r="C15" s="12">
        <f ca="1">IF(B15="","",INDEX(Travi!$A$1:$K$10000,B15,4))</f>
        <v>3</v>
      </c>
      <c r="D15" s="12" t="str">
        <f ca="1">IF(B15="","",INDEX(Travi!$A$1:$K$10000,B15,5))</f>
        <v>Msin</v>
      </c>
      <c r="E15" s="13">
        <f ca="1">IF(B15="","",INDEX(Travi!$A$1:$K$10000,B15,6))</f>
        <v>-21.088000000000001</v>
      </c>
      <c r="F15" s="13">
        <f ca="1">IF(B15="","",INDEX(Travi!$A$1:$K$10000,B15,7))</f>
        <v>-12.926</v>
      </c>
      <c r="G15" s="13">
        <f ca="1">IF(B15="","",INDEX(Travi!$A$1:$K$10000,B15,8))</f>
        <v>14.525</v>
      </c>
      <c r="H15" s="13">
        <f ca="1">IF(B15="","",INDEX(Travi!$A$1:$K$10000,B15,9))</f>
        <v>3.6309999999999998</v>
      </c>
      <c r="I15" s="13">
        <f ca="1">IF(B15="","",INDEX(Travi!$A$1:$K$10000,B15,10))</f>
        <v>0.20200000000000001</v>
      </c>
      <c r="J15" s="13">
        <f ca="1">IF(B15="","",INDEX(Travi!$A$1:$K$10000,B15,11))</f>
        <v>0.29799999999999999</v>
      </c>
      <c r="K15" s="12"/>
      <c r="L15" s="12"/>
      <c r="M15" s="12"/>
      <c r="N15" s="12"/>
      <c r="O15" s="13"/>
      <c r="P15" s="13"/>
      <c r="Q15" s="13"/>
      <c r="R15" s="13"/>
      <c r="S15" s="35"/>
      <c r="T15" s="12">
        <f t="shared" ca="1" si="8"/>
        <v>150</v>
      </c>
      <c r="U15" s="12">
        <f ca="1">IF(T15="","",INDEX(Travi!$A$1:$K$10000,T15,4))</f>
        <v>3</v>
      </c>
      <c r="V15" s="12" t="str">
        <f ca="1">IF(T15="","",INDEX(Travi!$A$1:$K$10000,T15,5))</f>
        <v>Msin</v>
      </c>
      <c r="W15" s="13">
        <f ca="1">IF(T15="","",INDEX(Travi!$A$1:$K$10000,T15,6))</f>
        <v>-15.116</v>
      </c>
      <c r="X15" s="13">
        <f ca="1">IF(T15="","",INDEX(Travi!$A$1:$K$10000,T15,7))</f>
        <v>-9.2629999999999999</v>
      </c>
      <c r="Y15" s="13">
        <f ca="1">IF(T15="","",INDEX(Travi!$A$1:$K$10000,T15,8))</f>
        <v>16.286999999999999</v>
      </c>
      <c r="Z15" s="13">
        <f ca="1">IF(T15="","",INDEX(Travi!$A$1:$K$10000,T15,9))</f>
        <v>4.0709999999999997</v>
      </c>
      <c r="AA15" s="13">
        <f ca="1">IF(T15="","",INDEX(Travi!$A$1:$K$10000,T15,10))</f>
        <v>0.22700000000000001</v>
      </c>
      <c r="AB15" s="13">
        <f ca="1">IF(T15="","",INDEX(Travi!$A$1:$K$10000,T15,11))</f>
        <v>0.33400000000000002</v>
      </c>
      <c r="AC15" s="12"/>
      <c r="AD15" s="12"/>
      <c r="AE15" s="12"/>
      <c r="AF15" s="12"/>
      <c r="AG15" s="13"/>
      <c r="AH15" s="13"/>
      <c r="AI15" s="13"/>
      <c r="AJ15" s="13"/>
      <c r="AK15" s="35"/>
      <c r="AL15" s="12">
        <f t="shared" ca="1" si="9"/>
        <v>170</v>
      </c>
      <c r="AM15" s="12">
        <f ca="1">IF(AL15="","",INDEX(Travi!$A$1:$K$10000,AL15,4))</f>
        <v>3</v>
      </c>
      <c r="AN15" s="12" t="str">
        <f ca="1">IF(AL15="","",INDEX(Travi!$A$1:$K$10000,AL15,5))</f>
        <v>Msin</v>
      </c>
      <c r="AO15" s="13">
        <f ca="1">IF(AL15="","",INDEX(Travi!$A$1:$K$10000,AL15,6))</f>
        <v>-27.696000000000002</v>
      </c>
      <c r="AP15" s="13">
        <f ca="1">IF(AL15="","",INDEX(Travi!$A$1:$K$10000,AL15,7))</f>
        <v>-16.667999999999999</v>
      </c>
      <c r="AQ15" s="13">
        <f ca="1">IF(AL15="","",INDEX(Travi!$A$1:$K$10000,AL15,8))</f>
        <v>18.681000000000001</v>
      </c>
      <c r="AR15" s="13">
        <f ca="1">IF(AL15="","",INDEX(Travi!$A$1:$K$10000,AL15,9))</f>
        <v>4.6559999999999997</v>
      </c>
      <c r="AS15" s="13">
        <f ca="1">IF(AL15="","",INDEX(Travi!$A$1:$K$10000,AL15,10))</f>
        <v>0.26100000000000001</v>
      </c>
      <c r="AT15" s="13">
        <f ca="1">IF(AL15="","",INDEX(Travi!$A$1:$K$10000,AL15,11))</f>
        <v>0.38300000000000001</v>
      </c>
      <c r="AU15" s="12"/>
      <c r="AV15" s="12"/>
      <c r="AW15" s="12"/>
      <c r="AX15" s="12"/>
      <c r="AY15" s="13"/>
      <c r="AZ15" s="13"/>
      <c r="BA15" s="13"/>
      <c r="BB15" s="13"/>
      <c r="BC15" s="35"/>
      <c r="BD15" s="12">
        <f t="shared" ca="1" si="10"/>
        <v>190</v>
      </c>
      <c r="BE15" s="12">
        <f ca="1">IF(BD15="","",INDEX(Travi!$A$1:$K$10000,BD15,4))</f>
        <v>3</v>
      </c>
      <c r="BF15" s="12" t="str">
        <f ca="1">IF(BD15="","",INDEX(Travi!$A$1:$K$10000,BD15,5))</f>
        <v>Msin</v>
      </c>
      <c r="BG15" s="13">
        <f ca="1">IF(BD15="","",INDEX(Travi!$A$1:$K$10000,BD15,6))</f>
        <v>-46.100999999999999</v>
      </c>
      <c r="BH15" s="13">
        <f ca="1">IF(BD15="","",INDEX(Travi!$A$1:$K$10000,BD15,7))</f>
        <v>-27.573</v>
      </c>
      <c r="BI15" s="13">
        <f ca="1">IF(BD15="","",INDEX(Travi!$A$1:$K$10000,BD15,8))</f>
        <v>84.927000000000007</v>
      </c>
      <c r="BJ15" s="13">
        <f ca="1">IF(BD15="","",INDEX(Travi!$A$1:$K$10000,BD15,9))</f>
        <v>21.22</v>
      </c>
      <c r="BK15" s="13">
        <f ca="1">IF(BD15="","",INDEX(Travi!$A$1:$K$10000,BD15,10))</f>
        <v>1.181</v>
      </c>
      <c r="BL15" s="13">
        <f ca="1">IF(BD15="","",INDEX(Travi!$A$1:$K$10000,BD15,11))</f>
        <v>1.7370000000000001</v>
      </c>
      <c r="BM15" s="12"/>
      <c r="BN15" s="12"/>
      <c r="BO15" s="12"/>
      <c r="BP15" s="12"/>
      <c r="BQ15" s="13"/>
      <c r="BR15" s="13"/>
      <c r="BS15" s="13"/>
      <c r="BT15" s="13"/>
      <c r="BU15" s="35"/>
      <c r="BV15" s="12">
        <f t="shared" ca="1" si="11"/>
        <v>210</v>
      </c>
      <c r="BW15" s="12">
        <f ca="1">IF(BV15="","",INDEX(Travi!$A$1:$K$10000,BV15,4))</f>
        <v>3</v>
      </c>
      <c r="BX15" s="12" t="str">
        <f ca="1">IF(BV15="","",INDEX(Travi!$A$1:$K$10000,BV15,5))</f>
        <v>Msin</v>
      </c>
      <c r="BY15" s="13">
        <f ca="1">IF(BV15="","",INDEX(Travi!$A$1:$K$10000,BV15,6))</f>
        <v>-73.707999999999998</v>
      </c>
      <c r="BZ15" s="13">
        <f ca="1">IF(BV15="","",INDEX(Travi!$A$1:$K$10000,BV15,7))</f>
        <v>-44.192999999999998</v>
      </c>
      <c r="CA15" s="13">
        <f ca="1">IF(BV15="","",INDEX(Travi!$A$1:$K$10000,BV15,8))</f>
        <v>130.161</v>
      </c>
      <c r="CB15" s="13">
        <f ca="1">IF(BV15="","",INDEX(Travi!$A$1:$K$10000,BV15,9))</f>
        <v>32.502000000000002</v>
      </c>
      <c r="CC15" s="13">
        <f ca="1">IF(BV15="","",INDEX(Travi!$A$1:$K$10000,BV15,10))</f>
        <v>1.8129999999999999</v>
      </c>
      <c r="CD15" s="13">
        <f ca="1">IF(BV15="","",INDEX(Travi!$A$1:$K$10000,BV15,11))</f>
        <v>2.6669999999999998</v>
      </c>
      <c r="CE15" s="12"/>
      <c r="CF15" s="12"/>
      <c r="CG15" s="12"/>
      <c r="CH15" s="12"/>
      <c r="CI15" s="13"/>
      <c r="CJ15" s="13"/>
      <c r="CK15" s="13"/>
      <c r="CL15" s="13"/>
      <c r="CM15" s="35"/>
      <c r="CN15" s="12">
        <f t="shared" ca="1" si="12"/>
        <v>230</v>
      </c>
      <c r="CO15" s="12">
        <f ca="1">IF(CN15="","",INDEX(Travi!$A$1:$K$10000,CN15,4))</f>
        <v>3</v>
      </c>
      <c r="CP15" s="12" t="str">
        <f ca="1">IF(CN15="","",INDEX(Travi!$A$1:$K$10000,CN15,5))</f>
        <v>Msin</v>
      </c>
      <c r="CQ15" s="13">
        <f ca="1">IF(CN15="","",INDEX(Travi!$A$1:$K$10000,CN15,6))</f>
        <v>-36.994999999999997</v>
      </c>
      <c r="CR15" s="13">
        <f ca="1">IF(CN15="","",INDEX(Travi!$A$1:$K$10000,CN15,7))</f>
        <v>-22.265999999999998</v>
      </c>
      <c r="CS15" s="13">
        <f ca="1">IF(CN15="","",INDEX(Travi!$A$1:$K$10000,CN15,8))</f>
        <v>112.52800000000001</v>
      </c>
      <c r="CT15" s="13">
        <f ca="1">IF(CN15="","",INDEX(Travi!$A$1:$K$10000,CN15,9))</f>
        <v>28.135000000000002</v>
      </c>
      <c r="CU15" s="13">
        <f ca="1">IF(CN15="","",INDEX(Travi!$A$1:$K$10000,CN15,10))</f>
        <v>1.5649999999999999</v>
      </c>
      <c r="CV15" s="13">
        <f ca="1">IF(CN15="","",INDEX(Travi!$A$1:$K$10000,CN15,11))</f>
        <v>2.3029999999999999</v>
      </c>
      <c r="CW15" s="12"/>
      <c r="CX15" s="12"/>
      <c r="CY15" s="12"/>
      <c r="CZ15" s="12"/>
      <c r="DA15" s="13"/>
      <c r="DB15" s="13"/>
      <c r="DC15" s="13"/>
      <c r="DD15" s="13"/>
      <c r="DE15" s="35"/>
      <c r="DF15" s="12">
        <f t="shared" ca="1" si="13"/>
        <v>230</v>
      </c>
      <c r="DG15" s="12">
        <f ca="1">IF(DF15="","",INDEX(Travi!$A$1:$K$10000,DF15,4))</f>
        <v>3</v>
      </c>
      <c r="DH15" s="12" t="str">
        <f ca="1">IF(DF15="","",INDEX(Travi!$A$1:$K$10000,DF15,5))</f>
        <v>Msin</v>
      </c>
      <c r="DI15" s="13">
        <f ca="1">IF(DF15="","",INDEX(Travi!$A$1:$K$10000,DF15,6))</f>
        <v>-36.994999999999997</v>
      </c>
      <c r="DJ15" s="13">
        <f ca="1">IF(DF15="","",INDEX(Travi!$A$1:$K$10000,DF15,7))</f>
        <v>-22.265999999999998</v>
      </c>
      <c r="DK15" s="13">
        <f ca="1">IF(DF15="","",INDEX(Travi!$A$1:$K$10000,DF15,8))</f>
        <v>112.52800000000001</v>
      </c>
      <c r="DL15" s="13">
        <f ca="1">IF(DF15="","",INDEX(Travi!$A$1:$K$10000,DF15,9))</f>
        <v>28.135000000000002</v>
      </c>
      <c r="DM15" s="13">
        <f ca="1">IF(DF15="","",INDEX(Travi!$A$1:$K$10000,DF15,10))</f>
        <v>1.5649999999999999</v>
      </c>
      <c r="DN15" s="13">
        <f ca="1">IF(DF15="","",INDEX(Travi!$A$1:$K$10000,DF15,11))</f>
        <v>2.3029999999999999</v>
      </c>
      <c r="DO15" s="12"/>
      <c r="DP15" s="12"/>
      <c r="DQ15" s="12"/>
      <c r="DR15" s="12"/>
      <c r="DS15" s="13"/>
      <c r="DT15" s="13"/>
      <c r="DU15" s="13"/>
      <c r="DV15" s="13"/>
    </row>
    <row r="16" spans="1:126">
      <c r="A16" s="11"/>
      <c r="B16" s="12">
        <f t="shared" ca="1" si="7"/>
        <v>131</v>
      </c>
      <c r="C16" s="12">
        <f ca="1">IF(B16="","",INDEX(Travi!$A$1:$K$10000,B16,4))</f>
        <v>3</v>
      </c>
      <c r="D16" s="12" t="str">
        <f ca="1">IF(B16="","",INDEX(Travi!$A$1:$K$10000,B16,5))</f>
        <v>Mdes</v>
      </c>
      <c r="E16" s="13">
        <f ca="1">IF(B16="","",INDEX(Travi!$A$1:$K$10000,B16,6))</f>
        <v>-22.321999999999999</v>
      </c>
      <c r="F16" s="13">
        <f ca="1">IF(B16="","",INDEX(Travi!$A$1:$K$10000,B16,7))</f>
        <v>-13.673</v>
      </c>
      <c r="G16" s="13">
        <f ca="1">IF(B16="","",INDEX(Travi!$A$1:$K$10000,B16,8))</f>
        <v>-13.887</v>
      </c>
      <c r="H16" s="13">
        <f ca="1">IF(B16="","",INDEX(Travi!$A$1:$K$10000,B16,9))</f>
        <v>-3.4710000000000001</v>
      </c>
      <c r="I16" s="13">
        <f ca="1">IF(B16="","",INDEX(Travi!$A$1:$K$10000,B16,10))</f>
        <v>-0.19400000000000001</v>
      </c>
      <c r="J16" s="13">
        <f ca="1">IF(B16="","",INDEX(Travi!$A$1:$K$10000,B16,11))</f>
        <v>-0.28499999999999998</v>
      </c>
      <c r="K16" s="12"/>
      <c r="L16" s="12"/>
      <c r="M16" s="12"/>
      <c r="N16" s="12"/>
      <c r="O16" s="13"/>
      <c r="P16" s="13"/>
      <c r="Q16" s="13"/>
      <c r="R16" s="13"/>
      <c r="S16" s="35"/>
      <c r="T16" s="12">
        <f t="shared" ca="1" si="8"/>
        <v>151</v>
      </c>
      <c r="U16" s="12">
        <f ca="1">IF(T16="","",INDEX(Travi!$A$1:$K$10000,T16,4))</f>
        <v>3</v>
      </c>
      <c r="V16" s="12" t="str">
        <f ca="1">IF(T16="","",INDEX(Travi!$A$1:$K$10000,T16,5))</f>
        <v>Mdes</v>
      </c>
      <c r="W16" s="13">
        <f ca="1">IF(T16="","",INDEX(Travi!$A$1:$K$10000,T16,6))</f>
        <v>-15</v>
      </c>
      <c r="X16" s="13">
        <f ca="1">IF(T16="","",INDEX(Travi!$A$1:$K$10000,T16,7))</f>
        <v>-9.1760000000000002</v>
      </c>
      <c r="Y16" s="13">
        <f ca="1">IF(T16="","",INDEX(Travi!$A$1:$K$10000,T16,8))</f>
        <v>-16.064</v>
      </c>
      <c r="Z16" s="13">
        <f ca="1">IF(T16="","",INDEX(Travi!$A$1:$K$10000,T16,9))</f>
        <v>-4.0149999999999997</v>
      </c>
      <c r="AA16" s="13">
        <f ca="1">IF(T16="","",INDEX(Travi!$A$1:$K$10000,T16,10))</f>
        <v>-0.224</v>
      </c>
      <c r="AB16" s="13">
        <f ca="1">IF(T16="","",INDEX(Travi!$A$1:$K$10000,T16,11))</f>
        <v>-0.32900000000000001</v>
      </c>
      <c r="AC16" s="12"/>
      <c r="AD16" s="12"/>
      <c r="AE16" s="12"/>
      <c r="AF16" s="12"/>
      <c r="AG16" s="13"/>
      <c r="AH16" s="13"/>
      <c r="AI16" s="13"/>
      <c r="AJ16" s="13"/>
      <c r="AK16" s="35"/>
      <c r="AL16" s="12">
        <f t="shared" ca="1" si="9"/>
        <v>171</v>
      </c>
      <c r="AM16" s="12">
        <f ca="1">IF(AL16="","",INDEX(Travi!$A$1:$K$10000,AL16,4))</f>
        <v>3</v>
      </c>
      <c r="AN16" s="12" t="str">
        <f ca="1">IF(AL16="","",INDEX(Travi!$A$1:$K$10000,AL16,5))</f>
        <v>Mdes</v>
      </c>
      <c r="AO16" s="13">
        <f ca="1">IF(AL16="","",INDEX(Travi!$A$1:$K$10000,AL16,6))</f>
        <v>-26.530999999999999</v>
      </c>
      <c r="AP16" s="13">
        <f ca="1">IF(AL16="","",INDEX(Travi!$A$1:$K$10000,AL16,7))</f>
        <v>-15.991</v>
      </c>
      <c r="AQ16" s="13">
        <f ca="1">IF(AL16="","",INDEX(Travi!$A$1:$K$10000,AL16,8))</f>
        <v>-14.728999999999999</v>
      </c>
      <c r="AR16" s="13">
        <f ca="1">IF(AL16="","",INDEX(Travi!$A$1:$K$10000,AL16,9))</f>
        <v>-3.665</v>
      </c>
      <c r="AS16" s="13">
        <f ca="1">IF(AL16="","",INDEX(Travi!$A$1:$K$10000,AL16,10))</f>
        <v>-0.20599999999999999</v>
      </c>
      <c r="AT16" s="13">
        <f ca="1">IF(AL16="","",INDEX(Travi!$A$1:$K$10000,AL16,11))</f>
        <v>-0.30199999999999999</v>
      </c>
      <c r="AU16" s="12"/>
      <c r="AV16" s="12"/>
      <c r="AW16" s="12"/>
      <c r="AX16" s="12"/>
      <c r="AY16" s="13"/>
      <c r="AZ16" s="13"/>
      <c r="BA16" s="13"/>
      <c r="BB16" s="13"/>
      <c r="BC16" s="35"/>
      <c r="BD16" s="12">
        <f t="shared" ca="1" si="10"/>
        <v>191</v>
      </c>
      <c r="BE16" s="12">
        <f ca="1">IF(BD16="","",INDEX(Travi!$A$1:$K$10000,BD16,4))</f>
        <v>3</v>
      </c>
      <c r="BF16" s="12" t="str">
        <f ca="1">IF(BD16="","",INDEX(Travi!$A$1:$K$10000,BD16,5))</f>
        <v>Mdes</v>
      </c>
      <c r="BG16" s="13">
        <f ca="1">IF(BD16="","",INDEX(Travi!$A$1:$K$10000,BD16,6))</f>
        <v>-36.539000000000001</v>
      </c>
      <c r="BH16" s="13">
        <f ca="1">IF(BD16="","",INDEX(Travi!$A$1:$K$10000,BD16,7))</f>
        <v>-22.045999999999999</v>
      </c>
      <c r="BI16" s="13">
        <f ca="1">IF(BD16="","",INDEX(Travi!$A$1:$K$10000,BD16,8))</f>
        <v>-116.61499999999999</v>
      </c>
      <c r="BJ16" s="13">
        <f ca="1">IF(BD16="","",INDEX(Travi!$A$1:$K$10000,BD16,9))</f>
        <v>-29.164999999999999</v>
      </c>
      <c r="BK16" s="13">
        <f ca="1">IF(BD16="","",INDEX(Travi!$A$1:$K$10000,BD16,10))</f>
        <v>-1.6220000000000001</v>
      </c>
      <c r="BL16" s="13">
        <f ca="1">IF(BD16="","",INDEX(Travi!$A$1:$K$10000,BD16,11))</f>
        <v>-2.3860000000000001</v>
      </c>
      <c r="BM16" s="12"/>
      <c r="BN16" s="12"/>
      <c r="BO16" s="12"/>
      <c r="BP16" s="12"/>
      <c r="BQ16" s="13"/>
      <c r="BR16" s="13"/>
      <c r="BS16" s="13"/>
      <c r="BT16" s="13"/>
      <c r="BU16" s="35"/>
      <c r="BV16" s="12">
        <f t="shared" ca="1" si="11"/>
        <v>211</v>
      </c>
      <c r="BW16" s="12">
        <f ca="1">IF(BV16="","",INDEX(Travi!$A$1:$K$10000,BV16,4))</f>
        <v>3</v>
      </c>
      <c r="BX16" s="12" t="str">
        <f ca="1">IF(BV16="","",INDEX(Travi!$A$1:$K$10000,BV16,5))</f>
        <v>Mdes</v>
      </c>
      <c r="BY16" s="13">
        <f ca="1">IF(BV16="","",INDEX(Travi!$A$1:$K$10000,BV16,6))</f>
        <v>-75.268000000000001</v>
      </c>
      <c r="BZ16" s="13">
        <f ca="1">IF(BV16="","",INDEX(Travi!$A$1:$K$10000,BV16,7))</f>
        <v>-45.137</v>
      </c>
      <c r="CA16" s="13">
        <f ca="1">IF(BV16="","",INDEX(Travi!$A$1:$K$10000,BV16,8))</f>
        <v>-130.46100000000001</v>
      </c>
      <c r="CB16" s="13">
        <f ca="1">IF(BV16="","",INDEX(Travi!$A$1:$K$10000,BV16,9))</f>
        <v>-32.578000000000003</v>
      </c>
      <c r="CC16" s="13">
        <f ca="1">IF(BV16="","",INDEX(Travi!$A$1:$K$10000,BV16,10))</f>
        <v>-1.8169999999999999</v>
      </c>
      <c r="CD16" s="13">
        <f ca="1">IF(BV16="","",INDEX(Travi!$A$1:$K$10000,BV16,11))</f>
        <v>-2.673</v>
      </c>
      <c r="CE16" s="12"/>
      <c r="CF16" s="12"/>
      <c r="CG16" s="12"/>
      <c r="CH16" s="12"/>
      <c r="CI16" s="13"/>
      <c r="CJ16" s="13"/>
      <c r="CK16" s="13"/>
      <c r="CL16" s="13"/>
      <c r="CM16" s="35"/>
      <c r="CN16" s="12">
        <f t="shared" ca="1" si="12"/>
        <v>231</v>
      </c>
      <c r="CO16" s="12">
        <f ca="1">IF(CN16="","",INDEX(Travi!$A$1:$K$10000,CN16,4))</f>
        <v>3</v>
      </c>
      <c r="CP16" s="12" t="str">
        <f ca="1">IF(CN16="","",INDEX(Travi!$A$1:$K$10000,CN16,5))</f>
        <v>Mdes</v>
      </c>
      <c r="CQ16" s="13">
        <f ca="1">IF(CN16="","",INDEX(Travi!$A$1:$K$10000,CN16,6))</f>
        <v>-53.137</v>
      </c>
      <c r="CR16" s="13">
        <f ca="1">IF(CN16="","",INDEX(Travi!$A$1:$K$10000,CN16,7))</f>
        <v>-31.798999999999999</v>
      </c>
      <c r="CS16" s="13">
        <f ca="1">IF(CN16="","",INDEX(Travi!$A$1:$K$10000,CN16,8))</f>
        <v>-89.338999999999999</v>
      </c>
      <c r="CT16" s="13">
        <f ca="1">IF(CN16="","",INDEX(Travi!$A$1:$K$10000,CN16,9))</f>
        <v>-22.315999999999999</v>
      </c>
      <c r="CU16" s="13">
        <f ca="1">IF(CN16="","",INDEX(Travi!$A$1:$K$10000,CN16,10))</f>
        <v>-1.2430000000000001</v>
      </c>
      <c r="CV16" s="13">
        <f ca="1">IF(CN16="","",INDEX(Travi!$A$1:$K$10000,CN16,11))</f>
        <v>-1.8280000000000001</v>
      </c>
      <c r="CW16" s="12"/>
      <c r="CX16" s="12"/>
      <c r="CY16" s="12"/>
      <c r="CZ16" s="12"/>
      <c r="DA16" s="13"/>
      <c r="DB16" s="13"/>
      <c r="DC16" s="13"/>
      <c r="DD16" s="13"/>
      <c r="DE16" s="35"/>
      <c r="DF16" s="12">
        <f t="shared" ca="1" si="13"/>
        <v>231</v>
      </c>
      <c r="DG16" s="12">
        <f ca="1">IF(DF16="","",INDEX(Travi!$A$1:$K$10000,DF16,4))</f>
        <v>3</v>
      </c>
      <c r="DH16" s="12" t="str">
        <f ca="1">IF(DF16="","",INDEX(Travi!$A$1:$K$10000,DF16,5))</f>
        <v>Mdes</v>
      </c>
      <c r="DI16" s="13">
        <f ca="1">IF(DF16="","",INDEX(Travi!$A$1:$K$10000,DF16,6))</f>
        <v>-53.137</v>
      </c>
      <c r="DJ16" s="13">
        <f ca="1">IF(DF16="","",INDEX(Travi!$A$1:$K$10000,DF16,7))</f>
        <v>-31.798999999999999</v>
      </c>
      <c r="DK16" s="13">
        <f ca="1">IF(DF16="","",INDEX(Travi!$A$1:$K$10000,DF16,8))</f>
        <v>-89.338999999999999</v>
      </c>
      <c r="DL16" s="13">
        <f ca="1">IF(DF16="","",INDEX(Travi!$A$1:$K$10000,DF16,9))</f>
        <v>-22.315999999999999</v>
      </c>
      <c r="DM16" s="13">
        <f ca="1">IF(DF16="","",INDEX(Travi!$A$1:$K$10000,DF16,10))</f>
        <v>-1.2430000000000001</v>
      </c>
      <c r="DN16" s="13">
        <f ca="1">IF(DF16="","",INDEX(Travi!$A$1:$K$10000,DF16,11))</f>
        <v>-1.8280000000000001</v>
      </c>
      <c r="DO16" s="12"/>
      <c r="DP16" s="12"/>
      <c r="DQ16" s="12"/>
      <c r="DR16" s="12"/>
      <c r="DS16" s="13"/>
      <c r="DT16" s="13"/>
      <c r="DU16" s="13"/>
      <c r="DV16" s="13"/>
    </row>
    <row r="17" spans="1:126">
      <c r="A17" s="11"/>
      <c r="B17" s="12">
        <f t="shared" ca="1" si="7"/>
        <v>132</v>
      </c>
      <c r="C17" s="12">
        <f ca="1">IF(B17="","",INDEX(Travi!$A$1:$K$10000,B17,4))</f>
        <v>3</v>
      </c>
      <c r="D17" s="12" t="str">
        <f ca="1">IF(B17="","",INDEX(Travi!$A$1:$K$10000,B17,5))</f>
        <v>Vsin</v>
      </c>
      <c r="E17" s="13">
        <f ca="1">IF(B17="","",INDEX(Travi!$A$1:$K$10000,B17,6))</f>
        <v>28.196000000000002</v>
      </c>
      <c r="F17" s="13">
        <f ca="1">IF(B17="","",INDEX(Travi!$A$1:$K$10000,B17,7))</f>
        <v>17.277999999999999</v>
      </c>
      <c r="G17" s="13">
        <f ca="1">IF(B17="","",INDEX(Travi!$A$1:$K$10000,B17,8))</f>
        <v>-6.0449999999999999</v>
      </c>
      <c r="H17" s="13">
        <f ca="1">IF(B17="","",INDEX(Travi!$A$1:$K$10000,B17,9))</f>
        <v>-1.5109999999999999</v>
      </c>
      <c r="I17" s="13">
        <f ca="1">IF(B17="","",INDEX(Travi!$A$1:$K$10000,B17,10))</f>
        <v>-8.4000000000000005E-2</v>
      </c>
      <c r="J17" s="13">
        <f ca="1">IF(B17="","",INDEX(Travi!$A$1:$K$10000,B17,11))</f>
        <v>-0.124</v>
      </c>
      <c r="K17" s="12"/>
      <c r="L17" s="12"/>
      <c r="M17" s="12"/>
      <c r="N17" s="12"/>
      <c r="O17" s="13"/>
      <c r="P17" s="13"/>
      <c r="Q17" s="13"/>
      <c r="R17" s="13"/>
      <c r="S17" s="35"/>
      <c r="T17" s="12">
        <f t="shared" ca="1" si="8"/>
        <v>152</v>
      </c>
      <c r="U17" s="12">
        <f ca="1">IF(T17="","",INDEX(Travi!$A$1:$K$10000,T17,4))</f>
        <v>3</v>
      </c>
      <c r="V17" s="12" t="str">
        <f ca="1">IF(T17="","",INDEX(Travi!$A$1:$K$10000,T17,5))</f>
        <v>Vsin</v>
      </c>
      <c r="W17" s="13">
        <f ca="1">IF(T17="","",INDEX(Travi!$A$1:$K$10000,T17,6))</f>
        <v>23.04</v>
      </c>
      <c r="X17" s="13">
        <f ca="1">IF(T17="","",INDEX(Travi!$A$1:$K$10000,T17,7))</f>
        <v>14.121</v>
      </c>
      <c r="Y17" s="13">
        <f ca="1">IF(T17="","",INDEX(Travi!$A$1:$K$10000,T17,8))</f>
        <v>-8.5129999999999999</v>
      </c>
      <c r="Z17" s="13">
        <f ca="1">IF(T17="","",INDEX(Travi!$A$1:$K$10000,T17,9))</f>
        <v>-2.1280000000000001</v>
      </c>
      <c r="AA17" s="13">
        <f ca="1">IF(T17="","",INDEX(Travi!$A$1:$K$10000,T17,10))</f>
        <v>-0.11899999999999999</v>
      </c>
      <c r="AB17" s="13">
        <f ca="1">IF(T17="","",INDEX(Travi!$A$1:$K$10000,T17,11))</f>
        <v>-0.17399999999999999</v>
      </c>
      <c r="AC17" s="12"/>
      <c r="AD17" s="12"/>
      <c r="AE17" s="12"/>
      <c r="AF17" s="12"/>
      <c r="AG17" s="13"/>
      <c r="AH17" s="13"/>
      <c r="AI17" s="13"/>
      <c r="AJ17" s="13"/>
      <c r="AK17" s="35"/>
      <c r="AL17" s="12">
        <f t="shared" ca="1" si="9"/>
        <v>172</v>
      </c>
      <c r="AM17" s="12">
        <f ca="1">IF(AL17="","",INDEX(Travi!$A$1:$K$10000,AL17,4))</f>
        <v>3</v>
      </c>
      <c r="AN17" s="12" t="str">
        <f ca="1">IF(AL17="","",INDEX(Travi!$A$1:$K$10000,AL17,5))</f>
        <v>Vsin</v>
      </c>
      <c r="AO17" s="13">
        <f ca="1">IF(AL17="","",INDEX(Travi!$A$1:$K$10000,AL17,6))</f>
        <v>54.177999999999997</v>
      </c>
      <c r="AP17" s="13">
        <f ca="1">IF(AL17="","",INDEX(Travi!$A$1:$K$10000,AL17,7))</f>
        <v>32.625999999999998</v>
      </c>
      <c r="AQ17" s="13">
        <f ca="1">IF(AL17="","",INDEX(Travi!$A$1:$K$10000,AL17,8))</f>
        <v>-11.135999999999999</v>
      </c>
      <c r="AR17" s="13">
        <f ca="1">IF(AL17="","",INDEX(Travi!$A$1:$K$10000,AL17,9))</f>
        <v>-2.774</v>
      </c>
      <c r="AS17" s="13">
        <f ca="1">IF(AL17="","",INDEX(Travi!$A$1:$K$10000,AL17,10))</f>
        <v>-0.155</v>
      </c>
      <c r="AT17" s="13">
        <f ca="1">IF(AL17="","",INDEX(Travi!$A$1:$K$10000,AL17,11))</f>
        <v>-0.22900000000000001</v>
      </c>
      <c r="AU17" s="12"/>
      <c r="AV17" s="12"/>
      <c r="AW17" s="12"/>
      <c r="AX17" s="12"/>
      <c r="AY17" s="13"/>
      <c r="AZ17" s="13"/>
      <c r="BA17" s="13"/>
      <c r="BB17" s="13"/>
      <c r="BC17" s="35"/>
      <c r="BD17" s="12">
        <f t="shared" ca="1" si="10"/>
        <v>192</v>
      </c>
      <c r="BE17" s="12">
        <f ca="1">IF(BD17="","",INDEX(Travi!$A$1:$K$10000,BD17,4))</f>
        <v>3</v>
      </c>
      <c r="BF17" s="12" t="str">
        <f ca="1">IF(BD17="","",INDEX(Travi!$A$1:$K$10000,BD17,5))</f>
        <v>Vsin</v>
      </c>
      <c r="BG17" s="13">
        <f ca="1">IF(BD17="","",INDEX(Travi!$A$1:$K$10000,BD17,6))</f>
        <v>87.403999999999996</v>
      </c>
      <c r="BH17" s="13">
        <f ca="1">IF(BD17="","",INDEX(Travi!$A$1:$K$10000,BD17,7))</f>
        <v>52.335000000000001</v>
      </c>
      <c r="BI17" s="13">
        <f ca="1">IF(BD17="","",INDEX(Travi!$A$1:$K$10000,BD17,8))</f>
        <v>-62.981999999999999</v>
      </c>
      <c r="BJ17" s="13">
        <f ca="1">IF(BD17="","",INDEX(Travi!$A$1:$K$10000,BD17,9))</f>
        <v>-15.744999999999999</v>
      </c>
      <c r="BK17" s="13">
        <f ca="1">IF(BD17="","",INDEX(Travi!$A$1:$K$10000,BD17,10))</f>
        <v>-0.876</v>
      </c>
      <c r="BL17" s="13">
        <f ca="1">IF(BD17="","",INDEX(Travi!$A$1:$K$10000,BD17,11))</f>
        <v>-1.288</v>
      </c>
      <c r="BM17" s="12"/>
      <c r="BN17" s="12"/>
      <c r="BO17" s="12"/>
      <c r="BP17" s="12"/>
      <c r="BQ17" s="13"/>
      <c r="BR17" s="13"/>
      <c r="BS17" s="13"/>
      <c r="BT17" s="13"/>
      <c r="BU17" s="35"/>
      <c r="BV17" s="12">
        <f t="shared" ca="1" si="11"/>
        <v>212</v>
      </c>
      <c r="BW17" s="12">
        <f ca="1">IF(BV17="","",INDEX(Travi!$A$1:$K$10000,BV17,4))</f>
        <v>3</v>
      </c>
      <c r="BX17" s="12" t="str">
        <f ca="1">IF(BV17="","",INDEX(Travi!$A$1:$K$10000,BV17,5))</f>
        <v>Vsin</v>
      </c>
      <c r="BY17" s="13">
        <f ca="1">IF(BV17="","",INDEX(Travi!$A$1:$K$10000,BV17,6))</f>
        <v>110.425</v>
      </c>
      <c r="BZ17" s="13">
        <f ca="1">IF(BV17="","",INDEX(Travi!$A$1:$K$10000,BV17,7))</f>
        <v>66.197999999999993</v>
      </c>
      <c r="CA17" s="13">
        <f ca="1">IF(BV17="","",INDEX(Travi!$A$1:$K$10000,BV17,8))</f>
        <v>-62.052999999999997</v>
      </c>
      <c r="CB17" s="13">
        <f ca="1">IF(BV17="","",INDEX(Travi!$A$1:$K$10000,BV17,9))</f>
        <v>-15.494999999999999</v>
      </c>
      <c r="CC17" s="13">
        <f ca="1">IF(BV17="","",INDEX(Travi!$A$1:$K$10000,BV17,10))</f>
        <v>-0.86399999999999999</v>
      </c>
      <c r="CD17" s="13">
        <f ca="1">IF(BV17="","",INDEX(Travi!$A$1:$K$10000,BV17,11))</f>
        <v>-1.2709999999999999</v>
      </c>
      <c r="CE17" s="12"/>
      <c r="CF17" s="12"/>
      <c r="CG17" s="12"/>
      <c r="CH17" s="12"/>
      <c r="CI17" s="13"/>
      <c r="CJ17" s="13"/>
      <c r="CK17" s="13"/>
      <c r="CL17" s="13"/>
      <c r="CM17" s="35"/>
      <c r="CN17" s="12">
        <f t="shared" ca="1" si="12"/>
        <v>232</v>
      </c>
      <c r="CO17" s="12">
        <f ca="1">IF(CN17="","",INDEX(Travi!$A$1:$K$10000,CN17,4))</f>
        <v>3</v>
      </c>
      <c r="CP17" s="12" t="str">
        <f ca="1">IF(CN17="","",INDEX(Travi!$A$1:$K$10000,CN17,5))</f>
        <v>Vsin</v>
      </c>
      <c r="CQ17" s="13">
        <f ca="1">IF(CN17="","",INDEX(Travi!$A$1:$K$10000,CN17,6))</f>
        <v>90.483999999999995</v>
      </c>
      <c r="CR17" s="13">
        <f ca="1">IF(CN17="","",INDEX(Travi!$A$1:$K$10000,CN17,7))</f>
        <v>54.286000000000001</v>
      </c>
      <c r="CS17" s="13">
        <f ca="1">IF(CN17="","",INDEX(Travi!$A$1:$K$10000,CN17,8))</f>
        <v>-56.073999999999998</v>
      </c>
      <c r="CT17" s="13">
        <f ca="1">IF(CN17="","",INDEX(Travi!$A$1:$K$10000,CN17,9))</f>
        <v>-14.013999999999999</v>
      </c>
      <c r="CU17" s="13">
        <f ca="1">IF(CN17="","",INDEX(Travi!$A$1:$K$10000,CN17,10))</f>
        <v>-0.78</v>
      </c>
      <c r="CV17" s="13">
        <f ca="1">IF(CN17="","",INDEX(Travi!$A$1:$K$10000,CN17,11))</f>
        <v>-1.147</v>
      </c>
      <c r="CW17" s="12"/>
      <c r="CX17" s="12"/>
      <c r="CY17" s="12"/>
      <c r="CZ17" s="12"/>
      <c r="DA17" s="13"/>
      <c r="DB17" s="13"/>
      <c r="DC17" s="13"/>
      <c r="DD17" s="13"/>
      <c r="DE17" s="35"/>
      <c r="DF17" s="12">
        <f t="shared" ca="1" si="13"/>
        <v>232</v>
      </c>
      <c r="DG17" s="12">
        <f ca="1">IF(DF17="","",INDEX(Travi!$A$1:$K$10000,DF17,4))</f>
        <v>3</v>
      </c>
      <c r="DH17" s="12" t="str">
        <f ca="1">IF(DF17="","",INDEX(Travi!$A$1:$K$10000,DF17,5))</f>
        <v>Vsin</v>
      </c>
      <c r="DI17" s="13">
        <f ca="1">IF(DF17="","",INDEX(Travi!$A$1:$K$10000,DF17,6))</f>
        <v>90.483999999999995</v>
      </c>
      <c r="DJ17" s="13">
        <f ca="1">IF(DF17="","",INDEX(Travi!$A$1:$K$10000,DF17,7))</f>
        <v>54.286000000000001</v>
      </c>
      <c r="DK17" s="13">
        <f ca="1">IF(DF17="","",INDEX(Travi!$A$1:$K$10000,DF17,8))</f>
        <v>-56.073999999999998</v>
      </c>
      <c r="DL17" s="13">
        <f ca="1">IF(DF17="","",INDEX(Travi!$A$1:$K$10000,DF17,9))</f>
        <v>-14.013999999999999</v>
      </c>
      <c r="DM17" s="13">
        <f ca="1">IF(DF17="","",INDEX(Travi!$A$1:$K$10000,DF17,10))</f>
        <v>-0.78</v>
      </c>
      <c r="DN17" s="13">
        <f ca="1">IF(DF17="","",INDEX(Travi!$A$1:$K$10000,DF17,11))</f>
        <v>-1.147</v>
      </c>
      <c r="DO17" s="12"/>
      <c r="DP17" s="12"/>
      <c r="DQ17" s="12"/>
      <c r="DR17" s="12"/>
      <c r="DS17" s="13"/>
      <c r="DT17" s="13"/>
      <c r="DU17" s="13"/>
      <c r="DV17" s="13"/>
    </row>
    <row r="18" spans="1:126">
      <c r="A18" s="11"/>
      <c r="B18" s="12">
        <f t="shared" ca="1" si="7"/>
        <v>133</v>
      </c>
      <c r="C18" s="12">
        <f ca="1">IF(B18="","",INDEX(Travi!$A$1:$K$10000,B18,4))</f>
        <v>3</v>
      </c>
      <c r="D18" s="12" t="str">
        <f ca="1">IF(B18="","",INDEX(Travi!$A$1:$K$10000,B18,5))</f>
        <v>Vdes</v>
      </c>
      <c r="E18" s="13">
        <f ca="1">IF(B18="","",INDEX(Travi!$A$1:$K$10000,B18,6))</f>
        <v>-28.721</v>
      </c>
      <c r="F18" s="13">
        <f ca="1">IF(B18="","",INDEX(Travi!$A$1:$K$10000,B18,7))</f>
        <v>-17.596</v>
      </c>
      <c r="G18" s="13">
        <f ca="1">IF(B18="","",INDEX(Travi!$A$1:$K$10000,B18,8))</f>
        <v>-6.0449999999999999</v>
      </c>
      <c r="H18" s="13">
        <f ca="1">IF(B18="","",INDEX(Travi!$A$1:$K$10000,B18,9))</f>
        <v>-1.5109999999999999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5"/>
      <c r="T18" s="12">
        <f t="shared" ca="1" si="8"/>
        <v>153</v>
      </c>
      <c r="U18" s="12">
        <f ca="1">IF(T18="","",INDEX(Travi!$A$1:$K$10000,T18,4))</f>
        <v>3</v>
      </c>
      <c r="V18" s="12" t="str">
        <f ca="1">IF(T18="","",INDEX(Travi!$A$1:$K$10000,T18,5))</f>
        <v>Vdes</v>
      </c>
      <c r="W18" s="13">
        <f ca="1">IF(T18="","",INDEX(Travi!$A$1:$K$10000,T18,6))</f>
        <v>-22.978000000000002</v>
      </c>
      <c r="X18" s="13">
        <f ca="1">IF(T18="","",INDEX(Travi!$A$1:$K$10000,T18,7))</f>
        <v>-14.074999999999999</v>
      </c>
      <c r="Y18" s="13">
        <f ca="1">IF(T18="","",INDEX(Travi!$A$1:$K$10000,T18,8))</f>
        <v>-8.5129999999999999</v>
      </c>
      <c r="Z18" s="13">
        <f ca="1">IF(T18="","",INDEX(Travi!$A$1:$K$10000,T18,9))</f>
        <v>-2.1280000000000001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13"/>
      <c r="AK18" s="35"/>
      <c r="AL18" s="12">
        <f t="shared" ca="1" si="9"/>
        <v>173</v>
      </c>
      <c r="AM18" s="12">
        <f ca="1">IF(AL18="","",INDEX(Travi!$A$1:$K$10000,AL18,4))</f>
        <v>3</v>
      </c>
      <c r="AN18" s="12" t="str">
        <f ca="1">IF(AL18="","",INDEX(Travi!$A$1:$K$10000,AL18,5))</f>
        <v>Vdes</v>
      </c>
      <c r="AO18" s="13">
        <f ca="1">IF(AL18="","",INDEX(Travi!$A$1:$K$10000,AL18,6))</f>
        <v>-53.402000000000001</v>
      </c>
      <c r="AP18" s="13">
        <f ca="1">IF(AL18="","",INDEX(Travi!$A$1:$K$10000,AL18,7))</f>
        <v>-32.173999999999999</v>
      </c>
      <c r="AQ18" s="13">
        <f ca="1">IF(AL18="","",INDEX(Travi!$A$1:$K$10000,AL18,8))</f>
        <v>-11.135999999999999</v>
      </c>
      <c r="AR18" s="13">
        <f ca="1">IF(AL18="","",INDEX(Travi!$A$1:$K$10000,AL18,9))</f>
        <v>-2.774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13"/>
      <c r="BC18" s="35"/>
      <c r="BD18" s="12">
        <f t="shared" ca="1" si="10"/>
        <v>193</v>
      </c>
      <c r="BE18" s="12">
        <f ca="1">IF(BD18="","",INDEX(Travi!$A$1:$K$10000,BD18,4))</f>
        <v>3</v>
      </c>
      <c r="BF18" s="12" t="str">
        <f ca="1">IF(BD18="","",INDEX(Travi!$A$1:$K$10000,BD18,5))</f>
        <v>Vdes</v>
      </c>
      <c r="BG18" s="13">
        <f ca="1">IF(BD18="","",INDEX(Travi!$A$1:$K$10000,BD18,6))</f>
        <v>-81.427999999999997</v>
      </c>
      <c r="BH18" s="13">
        <f ca="1">IF(BD18="","",INDEX(Travi!$A$1:$K$10000,BD18,7))</f>
        <v>-48.881</v>
      </c>
      <c r="BI18" s="13">
        <f ca="1">IF(BD18="","",INDEX(Travi!$A$1:$K$10000,BD18,8))</f>
        <v>-62.981999999999999</v>
      </c>
      <c r="BJ18" s="13">
        <f ca="1">IF(BD18="","",INDEX(Travi!$A$1:$K$10000,BD18,9))</f>
        <v>-15.744999999999999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13"/>
      <c r="BU18" s="35"/>
      <c r="BV18" s="12">
        <f t="shared" ca="1" si="11"/>
        <v>213</v>
      </c>
      <c r="BW18" s="12">
        <f ca="1">IF(BV18="","",INDEX(Travi!$A$1:$K$10000,BV18,4))</f>
        <v>3</v>
      </c>
      <c r="BX18" s="12" t="str">
        <f ca="1">IF(BV18="","",INDEX(Travi!$A$1:$K$10000,BV18,5))</f>
        <v>Vdes</v>
      </c>
      <c r="BY18" s="13">
        <f ca="1">IF(BV18="","",INDEX(Travi!$A$1:$K$10000,BV18,6))</f>
        <v>-111.167</v>
      </c>
      <c r="BZ18" s="13">
        <f ca="1">IF(BV18="","",INDEX(Travi!$A$1:$K$10000,BV18,7))</f>
        <v>-66.647999999999996</v>
      </c>
      <c r="CA18" s="13">
        <f ca="1">IF(BV18="","",INDEX(Travi!$A$1:$K$10000,BV18,8))</f>
        <v>-62.052999999999997</v>
      </c>
      <c r="CB18" s="13">
        <f ca="1">IF(BV18="","",INDEX(Travi!$A$1:$K$10000,BV18,9))</f>
        <v>-15.494999999999999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13"/>
      <c r="CM18" s="35"/>
      <c r="CN18" s="12">
        <f t="shared" ca="1" si="12"/>
        <v>233</v>
      </c>
      <c r="CO18" s="12">
        <f ca="1">IF(CN18="","",INDEX(Travi!$A$1:$K$10000,CN18,4))</f>
        <v>3</v>
      </c>
      <c r="CP18" s="12" t="str">
        <f ca="1">IF(CN18="","",INDEX(Travi!$A$1:$K$10000,CN18,5))</f>
        <v>Vdes</v>
      </c>
      <c r="CQ18" s="13">
        <f ca="1">IF(CN18="","",INDEX(Travi!$A$1:$K$10000,CN18,6))</f>
        <v>-99.451999999999998</v>
      </c>
      <c r="CR18" s="13">
        <f ca="1">IF(CN18="","",INDEX(Travi!$A$1:$K$10000,CN18,7))</f>
        <v>-59.582000000000001</v>
      </c>
      <c r="CS18" s="13">
        <f ca="1">IF(CN18="","",INDEX(Travi!$A$1:$K$10000,CN18,8))</f>
        <v>-56.073999999999998</v>
      </c>
      <c r="CT18" s="13">
        <f ca="1">IF(CN18="","",INDEX(Travi!$A$1:$K$10000,CN18,9))</f>
        <v>-14.013999999999999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13"/>
      <c r="DE18" s="35"/>
      <c r="DF18" s="12">
        <f t="shared" ca="1" si="13"/>
        <v>233</v>
      </c>
      <c r="DG18" s="12">
        <f ca="1">IF(DF18="","",INDEX(Travi!$A$1:$K$10000,DF18,4))</f>
        <v>3</v>
      </c>
      <c r="DH18" s="12" t="str">
        <f ca="1">IF(DF18="","",INDEX(Travi!$A$1:$K$10000,DF18,5))</f>
        <v>Vdes</v>
      </c>
      <c r="DI18" s="13">
        <f ca="1">IF(DF18="","",INDEX(Travi!$A$1:$K$10000,DF18,6))</f>
        <v>-99.451999999999998</v>
      </c>
      <c r="DJ18" s="13">
        <f ca="1">IF(DF18="","",INDEX(Travi!$A$1:$K$10000,DF18,7))</f>
        <v>-59.582000000000001</v>
      </c>
      <c r="DK18" s="13">
        <f ca="1">IF(DF18="","",INDEX(Travi!$A$1:$K$10000,DF18,8))</f>
        <v>-56.073999999999998</v>
      </c>
      <c r="DL18" s="13">
        <f ca="1">IF(DF18="","",INDEX(Travi!$A$1:$K$10000,DF18,9))</f>
        <v>-14.013999999999999</v>
      </c>
      <c r="DM18" s="13">
        <f ca="1">IF(DF18="","",INDEX(Travi!$A$1:$K$10000,DF18,10))</f>
        <v>-0.78</v>
      </c>
      <c r="DN18" s="13">
        <f ca="1">IF(DF18="","",INDEX(Travi!$A$1:$K$10000,DF18,11))</f>
        <v>-1.147</v>
      </c>
      <c r="DO18" s="12"/>
      <c r="DP18" s="12"/>
      <c r="DQ18" s="12"/>
      <c r="DR18" s="12"/>
      <c r="DS18" s="13"/>
      <c r="DT18" s="13"/>
      <c r="DU18" s="13"/>
      <c r="DV18" s="13"/>
    </row>
    <row r="19" spans="1:126">
      <c r="A19" s="11"/>
      <c r="B19" s="12">
        <f t="shared" ca="1" si="7"/>
        <v>134</v>
      </c>
      <c r="C19" s="12">
        <f ca="1">IF(B19="","",INDEX(Travi!$A$1:$K$10000,B19,4))</f>
        <v>2</v>
      </c>
      <c r="D19" s="12" t="str">
        <f ca="1">IF(B19="","",INDEX(Travi!$A$1:$K$10000,B19,5))</f>
        <v>Msin</v>
      </c>
      <c r="E19" s="13">
        <f ca="1">IF(B19="","",INDEX(Travi!$A$1:$K$10000,B19,6))</f>
        <v>-21.196999999999999</v>
      </c>
      <c r="F19" s="13">
        <f ca="1">IF(B19="","",INDEX(Travi!$A$1:$K$10000,B19,7))</f>
        <v>-12.989000000000001</v>
      </c>
      <c r="G19" s="13">
        <f ca="1">IF(B19="","",INDEX(Travi!$A$1:$K$10000,B19,8))</f>
        <v>17.79</v>
      </c>
      <c r="H19" s="13">
        <f ca="1">IF(B19="","",INDEX(Travi!$A$1:$K$10000,B19,9))</f>
        <v>4.476</v>
      </c>
      <c r="I19" s="13">
        <f ca="1">IF(B19="","",INDEX(Travi!$A$1:$K$10000,B19,10))</f>
        <v>0.25</v>
      </c>
      <c r="J19" s="13">
        <f ca="1">IF(B19="","",INDEX(Travi!$A$1:$K$10000,B19,11))</f>
        <v>0.36799999999999999</v>
      </c>
      <c r="K19" s="12"/>
      <c r="L19" s="12"/>
      <c r="M19" s="12"/>
      <c r="N19" s="12"/>
      <c r="O19" s="13"/>
      <c r="P19" s="13"/>
      <c r="Q19" s="13"/>
      <c r="R19" s="13"/>
      <c r="S19" s="35"/>
      <c r="T19" s="12">
        <f t="shared" ca="1" si="8"/>
        <v>154</v>
      </c>
      <c r="U19" s="12">
        <f ca="1">IF(T19="","",INDEX(Travi!$A$1:$K$10000,T19,4))</f>
        <v>2</v>
      </c>
      <c r="V19" s="12" t="str">
        <f ca="1">IF(T19="","",INDEX(Travi!$A$1:$K$10000,T19,5))</f>
        <v>Msin</v>
      </c>
      <c r="W19" s="13">
        <f ca="1">IF(T19="","",INDEX(Travi!$A$1:$K$10000,T19,6))</f>
        <v>-14.901</v>
      </c>
      <c r="X19" s="13">
        <f ca="1">IF(T19="","",INDEX(Travi!$A$1:$K$10000,T19,7))</f>
        <v>-9.1310000000000002</v>
      </c>
      <c r="Y19" s="13">
        <f ca="1">IF(T19="","",INDEX(Travi!$A$1:$K$10000,T19,8))</f>
        <v>20.154</v>
      </c>
      <c r="Z19" s="13">
        <f ca="1">IF(T19="","",INDEX(Travi!$A$1:$K$10000,T19,9))</f>
        <v>5.0670000000000002</v>
      </c>
      <c r="AA19" s="13">
        <f ca="1">IF(T19="","",INDEX(Travi!$A$1:$K$10000,T19,10))</f>
        <v>0.28399999999999997</v>
      </c>
      <c r="AB19" s="13">
        <f ca="1">IF(T19="","",INDEX(Travi!$A$1:$K$10000,T19,11))</f>
        <v>0.41799999999999998</v>
      </c>
      <c r="AC19" s="12"/>
      <c r="AD19" s="12"/>
      <c r="AE19" s="12"/>
      <c r="AF19" s="12"/>
      <c r="AG19" s="13"/>
      <c r="AH19" s="13"/>
      <c r="AI19" s="13"/>
      <c r="AJ19" s="13"/>
      <c r="AK19" s="35"/>
      <c r="AL19" s="12">
        <f t="shared" ca="1" si="9"/>
        <v>174</v>
      </c>
      <c r="AM19" s="12">
        <f ca="1">IF(AL19="","",INDEX(Travi!$A$1:$K$10000,AL19,4))</f>
        <v>2</v>
      </c>
      <c r="AN19" s="12" t="str">
        <f ca="1">IF(AL19="","",INDEX(Travi!$A$1:$K$10000,AL19,5))</f>
        <v>Msin</v>
      </c>
      <c r="AO19" s="13">
        <f ca="1">IF(AL19="","",INDEX(Travi!$A$1:$K$10000,AL19,6))</f>
        <v>-27.13</v>
      </c>
      <c r="AP19" s="13">
        <f ca="1">IF(AL19="","",INDEX(Travi!$A$1:$K$10000,AL19,7))</f>
        <v>-16.334</v>
      </c>
      <c r="AQ19" s="13">
        <f ca="1">IF(AL19="","",INDEX(Travi!$A$1:$K$10000,AL19,8))</f>
        <v>21.948</v>
      </c>
      <c r="AR19" s="13">
        <f ca="1">IF(AL19="","",INDEX(Travi!$A$1:$K$10000,AL19,9))</f>
        <v>5.5030000000000001</v>
      </c>
      <c r="AS19" s="13">
        <f ca="1">IF(AL19="","",INDEX(Travi!$A$1:$K$10000,AL19,10))</f>
        <v>0.31</v>
      </c>
      <c r="AT19" s="13">
        <f ca="1">IF(AL19="","",INDEX(Travi!$A$1:$K$10000,AL19,11))</f>
        <v>0.45600000000000002</v>
      </c>
      <c r="AU19" s="12"/>
      <c r="AV19" s="12"/>
      <c r="AW19" s="12"/>
      <c r="AX19" s="12"/>
      <c r="AY19" s="13"/>
      <c r="AZ19" s="13"/>
      <c r="BA19" s="13"/>
      <c r="BB19" s="13"/>
      <c r="BC19" s="35"/>
      <c r="BD19" s="12">
        <f t="shared" ca="1" si="10"/>
        <v>194</v>
      </c>
      <c r="BE19" s="12">
        <f ca="1">IF(BD19="","",INDEX(Travi!$A$1:$K$10000,BD19,4))</f>
        <v>2</v>
      </c>
      <c r="BF19" s="12" t="str">
        <f ca="1">IF(BD19="","",INDEX(Travi!$A$1:$K$10000,BD19,5))</f>
        <v>Msin</v>
      </c>
      <c r="BG19" s="13">
        <f ca="1">IF(BD19="","",INDEX(Travi!$A$1:$K$10000,BD19,6))</f>
        <v>-43.548000000000002</v>
      </c>
      <c r="BH19" s="13">
        <f ca="1">IF(BD19="","",INDEX(Travi!$A$1:$K$10000,BD19,7))</f>
        <v>-26.050999999999998</v>
      </c>
      <c r="BI19" s="13">
        <f ca="1">IF(BD19="","",INDEX(Travi!$A$1:$K$10000,BD19,8))</f>
        <v>110.72199999999999</v>
      </c>
      <c r="BJ19" s="13">
        <f ca="1">IF(BD19="","",INDEX(Travi!$A$1:$K$10000,BD19,9))</f>
        <v>27.827999999999999</v>
      </c>
      <c r="BK19" s="13">
        <f ca="1">IF(BD19="","",INDEX(Travi!$A$1:$K$10000,BD19,10))</f>
        <v>1.573</v>
      </c>
      <c r="BL19" s="13">
        <f ca="1">IF(BD19="","",INDEX(Travi!$A$1:$K$10000,BD19,11))</f>
        <v>2.3149999999999999</v>
      </c>
      <c r="BM19" s="12"/>
      <c r="BN19" s="12"/>
      <c r="BO19" s="12"/>
      <c r="BP19" s="12"/>
      <c r="BQ19" s="13"/>
      <c r="BR19" s="13"/>
      <c r="BS19" s="13"/>
      <c r="BT19" s="13"/>
      <c r="BU19" s="35"/>
      <c r="BV19" s="12">
        <f t="shared" ca="1" si="11"/>
        <v>214</v>
      </c>
      <c r="BW19" s="12">
        <f ca="1">IF(BV19="","",INDEX(Travi!$A$1:$K$10000,BV19,4))</f>
        <v>2</v>
      </c>
      <c r="BX19" s="12" t="str">
        <f ca="1">IF(BV19="","",INDEX(Travi!$A$1:$K$10000,BV19,5))</f>
        <v>Msin</v>
      </c>
      <c r="BY19" s="13">
        <f ca="1">IF(BV19="","",INDEX(Travi!$A$1:$K$10000,BV19,6))</f>
        <v>-73.701999999999998</v>
      </c>
      <c r="BZ19" s="13">
        <f ca="1">IF(BV19="","",INDEX(Travi!$A$1:$K$10000,BV19,7))</f>
        <v>-44.167000000000002</v>
      </c>
      <c r="CA19" s="13">
        <f ca="1">IF(BV19="","",INDEX(Travi!$A$1:$K$10000,BV19,8))</f>
        <v>160.4</v>
      </c>
      <c r="CB19" s="13">
        <f ca="1">IF(BV19="","",INDEX(Travi!$A$1:$K$10000,BV19,9))</f>
        <v>40.301000000000002</v>
      </c>
      <c r="CC19" s="13">
        <f ca="1">IF(BV19="","",INDEX(Travi!$A$1:$K$10000,BV19,10))</f>
        <v>2.2669999999999999</v>
      </c>
      <c r="CD19" s="13">
        <f ca="1">IF(BV19="","",INDEX(Travi!$A$1:$K$10000,BV19,11))</f>
        <v>3.335</v>
      </c>
      <c r="CE19" s="12"/>
      <c r="CF19" s="12"/>
      <c r="CG19" s="12"/>
      <c r="CH19" s="12"/>
      <c r="CI19" s="13"/>
      <c r="CJ19" s="13"/>
      <c r="CK19" s="13"/>
      <c r="CL19" s="13"/>
      <c r="CM19" s="35"/>
      <c r="CN19" s="12">
        <f t="shared" ca="1" si="12"/>
        <v>234</v>
      </c>
      <c r="CO19" s="12">
        <f ca="1">IF(CN19="","",INDEX(Travi!$A$1:$K$10000,CN19,4))</f>
        <v>2</v>
      </c>
      <c r="CP19" s="12" t="str">
        <f ca="1">IF(CN19="","",INDEX(Travi!$A$1:$K$10000,CN19,5))</f>
        <v>Msin</v>
      </c>
      <c r="CQ19" s="13">
        <f ca="1">IF(CN19="","",INDEX(Travi!$A$1:$K$10000,CN19,6))</f>
        <v>-44.076000000000001</v>
      </c>
      <c r="CR19" s="13">
        <f ca="1">IF(CN19="","",INDEX(Travi!$A$1:$K$10000,CN19,7))</f>
        <v>-26.471</v>
      </c>
      <c r="CS19" s="13">
        <f ca="1">IF(CN19="","",INDEX(Travi!$A$1:$K$10000,CN19,8))</f>
        <v>144.46700000000001</v>
      </c>
      <c r="CT19" s="13">
        <f ca="1">IF(CN19="","",INDEX(Travi!$A$1:$K$10000,CN19,9))</f>
        <v>36.335999999999999</v>
      </c>
      <c r="CU19" s="13">
        <f ca="1">IF(CN19="","",INDEX(Travi!$A$1:$K$10000,CN19,10))</f>
        <v>2.0449999999999999</v>
      </c>
      <c r="CV19" s="13">
        <f ca="1">IF(CN19="","",INDEX(Travi!$A$1:$K$10000,CN19,11))</f>
        <v>3.0089999999999999</v>
      </c>
      <c r="CW19" s="12"/>
      <c r="CX19" s="12"/>
      <c r="CY19" s="12"/>
      <c r="CZ19" s="12"/>
      <c r="DA19" s="13"/>
      <c r="DB19" s="13"/>
      <c r="DC19" s="13"/>
      <c r="DD19" s="13"/>
      <c r="DE19" s="35"/>
      <c r="DF19" s="12">
        <f t="shared" ca="1" si="13"/>
        <v>234</v>
      </c>
      <c r="DG19" s="12">
        <f ca="1">IF(DF19="","",INDEX(Travi!$A$1:$K$10000,DF19,4))</f>
        <v>2</v>
      </c>
      <c r="DH19" s="12" t="str">
        <f ca="1">IF(DF19="","",INDEX(Travi!$A$1:$K$10000,DF19,5))</f>
        <v>Msin</v>
      </c>
      <c r="DI19" s="13">
        <f ca="1">IF(DF19="","",INDEX(Travi!$A$1:$K$10000,DF19,6))</f>
        <v>-44.076000000000001</v>
      </c>
      <c r="DJ19" s="13">
        <f ca="1">IF(DF19="","",INDEX(Travi!$A$1:$K$10000,DF19,7))</f>
        <v>-26.471</v>
      </c>
      <c r="DK19" s="13">
        <f ca="1">IF(DF19="","",INDEX(Travi!$A$1:$K$10000,DF19,8))</f>
        <v>144.46700000000001</v>
      </c>
      <c r="DL19" s="13">
        <f ca="1">IF(DF19="","",INDEX(Travi!$A$1:$K$10000,DF19,9))</f>
        <v>36.335999999999999</v>
      </c>
      <c r="DM19" s="13">
        <f ca="1">IF(DF19="","",INDEX(Travi!$A$1:$K$10000,DF19,10))</f>
        <v>2.0449999999999999</v>
      </c>
      <c r="DN19" s="13">
        <f ca="1">IF(DF19="","",INDEX(Travi!$A$1:$K$10000,DF19,11))</f>
        <v>3.0089999999999999</v>
      </c>
      <c r="DO19" s="12"/>
      <c r="DP19" s="12"/>
      <c r="DQ19" s="12"/>
      <c r="DR19" s="12"/>
      <c r="DS19" s="13"/>
      <c r="DT19" s="13"/>
      <c r="DU19" s="13"/>
      <c r="DV19" s="13"/>
    </row>
    <row r="20" spans="1:126">
      <c r="A20" s="11"/>
      <c r="B20" s="12">
        <f t="shared" ca="1" si="7"/>
        <v>135</v>
      </c>
      <c r="C20" s="12">
        <f ca="1">IF(B20="","",INDEX(Travi!$A$1:$K$10000,B20,4))</f>
        <v>2</v>
      </c>
      <c r="D20" s="12" t="str">
        <f ca="1">IF(B20="","",INDEX(Travi!$A$1:$K$10000,B20,5))</f>
        <v>Mdes</v>
      </c>
      <c r="E20" s="13">
        <f ca="1">IF(B20="","",INDEX(Travi!$A$1:$K$10000,B20,6))</f>
        <v>-22.393999999999998</v>
      </c>
      <c r="F20" s="13">
        <f ca="1">IF(B20="","",INDEX(Travi!$A$1:$K$10000,B20,7))</f>
        <v>-13.72</v>
      </c>
      <c r="G20" s="13">
        <f ca="1">IF(B20="","",INDEX(Travi!$A$1:$K$10000,B20,8))</f>
        <v>-17.097999999999999</v>
      </c>
      <c r="H20" s="13">
        <f ca="1">IF(B20="","",INDEX(Travi!$A$1:$K$10000,B20,9))</f>
        <v>-4.3</v>
      </c>
      <c r="I20" s="13">
        <f ca="1">IF(B20="","",INDEX(Travi!$A$1:$K$10000,B20,10))</f>
        <v>-0.24099999999999999</v>
      </c>
      <c r="J20" s="13">
        <f ca="1">IF(B20="","",INDEX(Travi!$A$1:$K$10000,B20,11))</f>
        <v>-0.35399999999999998</v>
      </c>
      <c r="K20" s="12"/>
      <c r="L20" s="12"/>
      <c r="M20" s="12"/>
      <c r="N20" s="12"/>
      <c r="O20" s="13"/>
      <c r="P20" s="13"/>
      <c r="Q20" s="13"/>
      <c r="R20" s="13"/>
      <c r="S20" s="35"/>
      <c r="T20" s="12">
        <f t="shared" ca="1" si="8"/>
        <v>155</v>
      </c>
      <c r="U20" s="12">
        <f ca="1">IF(T20="","",INDEX(Travi!$A$1:$K$10000,T20,4))</f>
        <v>2</v>
      </c>
      <c r="V20" s="12" t="str">
        <f ca="1">IF(T20="","",INDEX(Travi!$A$1:$K$10000,T20,5))</f>
        <v>Mdes</v>
      </c>
      <c r="W20" s="13">
        <f ca="1">IF(T20="","",INDEX(Travi!$A$1:$K$10000,T20,6))</f>
        <v>-15.106</v>
      </c>
      <c r="X20" s="13">
        <f ca="1">IF(T20="","",INDEX(Travi!$A$1:$K$10000,T20,7))</f>
        <v>-9.2420000000000009</v>
      </c>
      <c r="Y20" s="13">
        <f ca="1">IF(T20="","",INDEX(Travi!$A$1:$K$10000,T20,8))</f>
        <v>-19.923999999999999</v>
      </c>
      <c r="Z20" s="13">
        <f ca="1">IF(T20="","",INDEX(Travi!$A$1:$K$10000,T20,9))</f>
        <v>-5.01</v>
      </c>
      <c r="AA20" s="13">
        <f ca="1">IF(T20="","",INDEX(Travi!$A$1:$K$10000,T20,10))</f>
        <v>-0.28100000000000003</v>
      </c>
      <c r="AB20" s="13">
        <f ca="1">IF(T20="","",INDEX(Travi!$A$1:$K$10000,T20,11))</f>
        <v>-0.41299999999999998</v>
      </c>
      <c r="AC20" s="12"/>
      <c r="AD20" s="12"/>
      <c r="AE20" s="12"/>
      <c r="AF20" s="12"/>
      <c r="AG20" s="13"/>
      <c r="AH20" s="13"/>
      <c r="AI20" s="13"/>
      <c r="AJ20" s="13"/>
      <c r="AK20" s="35"/>
      <c r="AL20" s="12">
        <f t="shared" ca="1" si="9"/>
        <v>175</v>
      </c>
      <c r="AM20" s="12">
        <f ca="1">IF(AL20="","",INDEX(Travi!$A$1:$K$10000,AL20,4))</f>
        <v>2</v>
      </c>
      <c r="AN20" s="12" t="str">
        <f ca="1">IF(AL20="","",INDEX(Travi!$A$1:$K$10000,AL20,5))</f>
        <v>Mdes</v>
      </c>
      <c r="AO20" s="13">
        <f ca="1">IF(AL20="","",INDEX(Travi!$A$1:$K$10000,AL20,6))</f>
        <v>-26.948</v>
      </c>
      <c r="AP20" s="13">
        <f ca="1">IF(AL20="","",INDEX(Travi!$A$1:$K$10000,AL20,7))</f>
        <v>-16.238</v>
      </c>
      <c r="AQ20" s="13">
        <f ca="1">IF(AL20="","",INDEX(Travi!$A$1:$K$10000,AL20,8))</f>
        <v>-16.823</v>
      </c>
      <c r="AR20" s="13">
        <f ca="1">IF(AL20="","",INDEX(Travi!$A$1:$K$10000,AL20,9))</f>
        <v>-4.21</v>
      </c>
      <c r="AS20" s="13">
        <f ca="1">IF(AL20="","",INDEX(Travi!$A$1:$K$10000,AL20,10))</f>
        <v>-0.23899999999999999</v>
      </c>
      <c r="AT20" s="13">
        <f ca="1">IF(AL20="","",INDEX(Travi!$A$1:$K$10000,AL20,11))</f>
        <v>-0.35099999999999998</v>
      </c>
      <c r="AU20" s="12"/>
      <c r="AV20" s="12"/>
      <c r="AW20" s="12"/>
      <c r="AX20" s="12"/>
      <c r="AY20" s="13"/>
      <c r="AZ20" s="13"/>
      <c r="BA20" s="13"/>
      <c r="BB20" s="13"/>
      <c r="BC20" s="35"/>
      <c r="BD20" s="12">
        <f t="shared" ca="1" si="10"/>
        <v>195</v>
      </c>
      <c r="BE20" s="12">
        <f ca="1">IF(BD20="","",INDEX(Travi!$A$1:$K$10000,BD20,4))</f>
        <v>2</v>
      </c>
      <c r="BF20" s="12" t="str">
        <f ca="1">IF(BD20="","",INDEX(Travi!$A$1:$K$10000,BD20,5))</f>
        <v>Mdes</v>
      </c>
      <c r="BG20" s="13">
        <f ca="1">IF(BD20="","",INDEX(Travi!$A$1:$K$10000,BD20,6))</f>
        <v>-40.546999999999997</v>
      </c>
      <c r="BH20" s="13">
        <f ca="1">IF(BD20="","",INDEX(Travi!$A$1:$K$10000,BD20,7))</f>
        <v>-24.425999999999998</v>
      </c>
      <c r="BI20" s="13">
        <f ca="1">IF(BD20="","",INDEX(Travi!$A$1:$K$10000,BD20,8))</f>
        <v>-150.94800000000001</v>
      </c>
      <c r="BJ20" s="13">
        <f ca="1">IF(BD20="","",INDEX(Travi!$A$1:$K$10000,BD20,9))</f>
        <v>-37.975000000000001</v>
      </c>
      <c r="BK20" s="13">
        <f ca="1">IF(BD20="","",INDEX(Travi!$A$1:$K$10000,BD20,10))</f>
        <v>-2.137</v>
      </c>
      <c r="BL20" s="13">
        <f ca="1">IF(BD20="","",INDEX(Travi!$A$1:$K$10000,BD20,11))</f>
        <v>-3.1440000000000001</v>
      </c>
      <c r="BM20" s="12"/>
      <c r="BN20" s="12"/>
      <c r="BO20" s="12"/>
      <c r="BP20" s="12"/>
      <c r="BQ20" s="13"/>
      <c r="BR20" s="13"/>
      <c r="BS20" s="13"/>
      <c r="BT20" s="13"/>
      <c r="BU20" s="35"/>
      <c r="BV20" s="12">
        <f t="shared" ca="1" si="11"/>
        <v>215</v>
      </c>
      <c r="BW20" s="12">
        <f ca="1">IF(BV20="","",INDEX(Travi!$A$1:$K$10000,BV20,4))</f>
        <v>2</v>
      </c>
      <c r="BX20" s="12" t="str">
        <f ca="1">IF(BV20="","",INDEX(Travi!$A$1:$K$10000,BV20,5))</f>
        <v>Mdes</v>
      </c>
      <c r="BY20" s="13">
        <f ca="1">IF(BV20="","",INDEX(Travi!$A$1:$K$10000,BV20,6))</f>
        <v>-76.260999999999996</v>
      </c>
      <c r="BZ20" s="13">
        <f ca="1">IF(BV20="","",INDEX(Travi!$A$1:$K$10000,BV20,7))</f>
        <v>-45.747999999999998</v>
      </c>
      <c r="CA20" s="13">
        <f ca="1">IF(BV20="","",INDEX(Travi!$A$1:$K$10000,BV20,8))</f>
        <v>-160.87200000000001</v>
      </c>
      <c r="CB20" s="13">
        <f ca="1">IF(BV20="","",INDEX(Travi!$A$1:$K$10000,BV20,9))</f>
        <v>-40.420999999999999</v>
      </c>
      <c r="CC20" s="13">
        <f ca="1">IF(BV20="","",INDEX(Travi!$A$1:$K$10000,BV20,10))</f>
        <v>-2.274</v>
      </c>
      <c r="CD20" s="13">
        <f ca="1">IF(BV20="","",INDEX(Travi!$A$1:$K$10000,BV20,11))</f>
        <v>-3.3450000000000002</v>
      </c>
      <c r="CE20" s="12"/>
      <c r="CF20" s="12"/>
      <c r="CG20" s="12"/>
      <c r="CH20" s="12"/>
      <c r="CI20" s="13"/>
      <c r="CJ20" s="13"/>
      <c r="CK20" s="13"/>
      <c r="CL20" s="13"/>
      <c r="CM20" s="35"/>
      <c r="CN20" s="12">
        <f t="shared" ca="1" si="12"/>
        <v>235</v>
      </c>
      <c r="CO20" s="12">
        <f ca="1">IF(CN20="","",INDEX(Travi!$A$1:$K$10000,CN20,4))</f>
        <v>2</v>
      </c>
      <c r="CP20" s="12" t="str">
        <f ca="1">IF(CN20="","",INDEX(Travi!$A$1:$K$10000,CN20,5))</f>
        <v>Mdes</v>
      </c>
      <c r="CQ20" s="13">
        <f ca="1">IF(CN20="","",INDEX(Travi!$A$1:$K$10000,CN20,6))</f>
        <v>-48.704000000000001</v>
      </c>
      <c r="CR20" s="13">
        <f ca="1">IF(CN20="","",INDEX(Travi!$A$1:$K$10000,CN20,7))</f>
        <v>-29.161999999999999</v>
      </c>
      <c r="CS20" s="13">
        <f ca="1">IF(CN20="","",INDEX(Travi!$A$1:$K$10000,CN20,8))</f>
        <v>-114.779</v>
      </c>
      <c r="CT20" s="13">
        <f ca="1">IF(CN20="","",INDEX(Travi!$A$1:$K$10000,CN20,9))</f>
        <v>-28.841000000000001</v>
      </c>
      <c r="CU20" s="13">
        <f ca="1">IF(CN20="","",INDEX(Travi!$A$1:$K$10000,CN20,10))</f>
        <v>-1.63</v>
      </c>
      <c r="CV20" s="13">
        <f ca="1">IF(CN20="","",INDEX(Travi!$A$1:$K$10000,CN20,11))</f>
        <v>-2.3980000000000001</v>
      </c>
      <c r="CW20" s="12"/>
      <c r="CX20" s="12"/>
      <c r="CY20" s="12"/>
      <c r="CZ20" s="12"/>
      <c r="DA20" s="13"/>
      <c r="DB20" s="13"/>
      <c r="DC20" s="13"/>
      <c r="DD20" s="13"/>
      <c r="DE20" s="35"/>
      <c r="DF20" s="12">
        <f t="shared" ca="1" si="13"/>
        <v>235</v>
      </c>
      <c r="DG20" s="12">
        <f ca="1">IF(DF20="","",INDEX(Travi!$A$1:$K$10000,DF20,4))</f>
        <v>2</v>
      </c>
      <c r="DH20" s="12" t="str">
        <f ca="1">IF(DF20="","",INDEX(Travi!$A$1:$K$10000,DF20,5))</f>
        <v>Mdes</v>
      </c>
      <c r="DI20" s="13">
        <f ca="1">IF(DF20="","",INDEX(Travi!$A$1:$K$10000,DF20,6))</f>
        <v>-48.704000000000001</v>
      </c>
      <c r="DJ20" s="13">
        <f ca="1">IF(DF20="","",INDEX(Travi!$A$1:$K$10000,DF20,7))</f>
        <v>-29.161999999999999</v>
      </c>
      <c r="DK20" s="13">
        <f ca="1">IF(DF20="","",INDEX(Travi!$A$1:$K$10000,DF20,8))</f>
        <v>-114.779</v>
      </c>
      <c r="DL20" s="13">
        <f ca="1">IF(DF20="","",INDEX(Travi!$A$1:$K$10000,DF20,9))</f>
        <v>-28.841000000000001</v>
      </c>
      <c r="DM20" s="13">
        <f ca="1">IF(DF20="","",INDEX(Travi!$A$1:$K$10000,DF20,10))</f>
        <v>-1.63</v>
      </c>
      <c r="DN20" s="13">
        <f ca="1">IF(DF20="","",INDEX(Travi!$A$1:$K$10000,DF20,11))</f>
        <v>-2.3980000000000001</v>
      </c>
      <c r="DO20" s="12"/>
      <c r="DP20" s="12"/>
      <c r="DQ20" s="12"/>
      <c r="DR20" s="12"/>
      <c r="DS20" s="13"/>
      <c r="DT20" s="13"/>
      <c r="DU20" s="13"/>
      <c r="DV20" s="13"/>
    </row>
    <row r="21" spans="1:126">
      <c r="A21" s="11"/>
      <c r="B21" s="12">
        <f t="shared" ca="1" si="7"/>
        <v>136</v>
      </c>
      <c r="C21" s="12">
        <f ca="1">IF(B21="","",INDEX(Travi!$A$1:$K$10000,B21,4))</f>
        <v>2</v>
      </c>
      <c r="D21" s="12" t="str">
        <f ca="1">IF(B21="","",INDEX(Travi!$A$1:$K$10000,B21,5))</f>
        <v>Vsin</v>
      </c>
      <c r="E21" s="13">
        <f ca="1">IF(B21="","",INDEX(Travi!$A$1:$K$10000,B21,6))</f>
        <v>28.204000000000001</v>
      </c>
      <c r="F21" s="13">
        <f ca="1">IF(B21="","",INDEX(Travi!$A$1:$K$10000,B21,7))</f>
        <v>17.282</v>
      </c>
      <c r="G21" s="13">
        <f ca="1">IF(B21="","",INDEX(Travi!$A$1:$K$10000,B21,8))</f>
        <v>-7.423</v>
      </c>
      <c r="H21" s="13">
        <f ca="1">IF(B21="","",INDEX(Travi!$A$1:$K$10000,B21,9))</f>
        <v>-1.867</v>
      </c>
      <c r="I21" s="13">
        <f ca="1">IF(B21="","",INDEX(Travi!$A$1:$K$10000,B21,10))</f>
        <v>-0.105</v>
      </c>
      <c r="J21" s="13">
        <f ca="1">IF(B21="","",INDEX(Travi!$A$1:$K$10000,B21,11))</f>
        <v>-0.154</v>
      </c>
      <c r="K21" s="12"/>
      <c r="L21" s="12"/>
      <c r="M21" s="12"/>
      <c r="N21" s="12"/>
      <c r="O21" s="13"/>
      <c r="P21" s="13"/>
      <c r="Q21" s="13"/>
      <c r="R21" s="13"/>
      <c r="S21" s="35"/>
      <c r="T21" s="12">
        <f t="shared" ca="1" si="8"/>
        <v>156</v>
      </c>
      <c r="U21" s="12">
        <f ca="1">IF(T21="","",INDEX(Travi!$A$1:$K$10000,T21,4))</f>
        <v>2</v>
      </c>
      <c r="V21" s="12" t="str">
        <f ca="1">IF(T21="","",INDEX(Travi!$A$1:$K$10000,T21,5))</f>
        <v>Vsin</v>
      </c>
      <c r="W21" s="13">
        <f ca="1">IF(T21="","",INDEX(Travi!$A$1:$K$10000,T21,6))</f>
        <v>22.954999999999998</v>
      </c>
      <c r="X21" s="13">
        <f ca="1">IF(T21="","",INDEX(Travi!$A$1:$K$10000,T21,7))</f>
        <v>14.069000000000001</v>
      </c>
      <c r="Y21" s="13">
        <f ca="1">IF(T21="","",INDEX(Travi!$A$1:$K$10000,T21,8))</f>
        <v>-10.547000000000001</v>
      </c>
      <c r="Z21" s="13">
        <f ca="1">IF(T21="","",INDEX(Travi!$A$1:$K$10000,T21,9))</f>
        <v>-2.6520000000000001</v>
      </c>
      <c r="AA21" s="13">
        <f ca="1">IF(T21="","",INDEX(Travi!$A$1:$K$10000,T21,10))</f>
        <v>-0.14899999999999999</v>
      </c>
      <c r="AB21" s="13">
        <f ca="1">IF(T21="","",INDEX(Travi!$A$1:$K$10000,T21,11))</f>
        <v>-0.219</v>
      </c>
      <c r="AC21" s="12"/>
      <c r="AD21" s="12"/>
      <c r="AE21" s="12"/>
      <c r="AF21" s="12"/>
      <c r="AG21" s="13"/>
      <c r="AH21" s="13"/>
      <c r="AI21" s="13"/>
      <c r="AJ21" s="13"/>
      <c r="AK21" s="35"/>
      <c r="AL21" s="12">
        <f t="shared" ca="1" si="9"/>
        <v>176</v>
      </c>
      <c r="AM21" s="12">
        <f ca="1">IF(AL21="","",INDEX(Travi!$A$1:$K$10000,AL21,4))</f>
        <v>2</v>
      </c>
      <c r="AN21" s="12" t="str">
        <f ca="1">IF(AL21="","",INDEX(Travi!$A$1:$K$10000,AL21,5))</f>
        <v>Vsin</v>
      </c>
      <c r="AO21" s="13">
        <f ca="1">IF(AL21="","",INDEX(Travi!$A$1:$K$10000,AL21,6))</f>
        <v>53.850999999999999</v>
      </c>
      <c r="AP21" s="13">
        <f ca="1">IF(AL21="","",INDEX(Travi!$A$1:$K$10000,AL21,7))</f>
        <v>32.432000000000002</v>
      </c>
      <c r="AQ21" s="13">
        <f ca="1">IF(AL21="","",INDEX(Travi!$A$1:$K$10000,AL21,8))</f>
        <v>-12.923999999999999</v>
      </c>
      <c r="AR21" s="13">
        <f ca="1">IF(AL21="","",INDEX(Travi!$A$1:$K$10000,AL21,9))</f>
        <v>-3.238</v>
      </c>
      <c r="AS21" s="13">
        <f ca="1">IF(AL21="","",INDEX(Travi!$A$1:$K$10000,AL21,10))</f>
        <v>-0.183</v>
      </c>
      <c r="AT21" s="13">
        <f ca="1">IF(AL21="","",INDEX(Travi!$A$1:$K$10000,AL21,11))</f>
        <v>-0.26900000000000002</v>
      </c>
      <c r="AU21" s="12"/>
      <c r="AV21" s="12"/>
      <c r="AW21" s="12"/>
      <c r="AX21" s="12"/>
      <c r="AY21" s="13"/>
      <c r="AZ21" s="13"/>
      <c r="BA21" s="13"/>
      <c r="BB21" s="13"/>
      <c r="BC21" s="35"/>
      <c r="BD21" s="12">
        <f t="shared" ca="1" si="10"/>
        <v>196</v>
      </c>
      <c r="BE21" s="12">
        <f ca="1">IF(BD21="","",INDEX(Travi!$A$1:$K$10000,BD21,4))</f>
        <v>2</v>
      </c>
      <c r="BF21" s="12" t="str">
        <f ca="1">IF(BD21="","",INDEX(Travi!$A$1:$K$10000,BD21,5))</f>
        <v>Vsin</v>
      </c>
      <c r="BG21" s="13">
        <f ca="1">IF(BD21="","",INDEX(Travi!$A$1:$K$10000,BD21,6))</f>
        <v>85.353999999999999</v>
      </c>
      <c r="BH21" s="13">
        <f ca="1">IF(BD21="","",INDEX(Travi!$A$1:$K$10000,BD21,7))</f>
        <v>51.116</v>
      </c>
      <c r="BI21" s="13">
        <f ca="1">IF(BD21="","",INDEX(Travi!$A$1:$K$10000,BD21,8))</f>
        <v>-81.772000000000006</v>
      </c>
      <c r="BJ21" s="13">
        <f ca="1">IF(BD21="","",INDEX(Travi!$A$1:$K$10000,BD21,9))</f>
        <v>-20.562999999999999</v>
      </c>
      <c r="BK21" s="13">
        <f ca="1">IF(BD21="","",INDEX(Travi!$A$1:$K$10000,BD21,10))</f>
        <v>-1.1599999999999999</v>
      </c>
      <c r="BL21" s="13">
        <f ca="1">IF(BD21="","",INDEX(Travi!$A$1:$K$10000,BD21,11))</f>
        <v>-1.706</v>
      </c>
      <c r="BM21" s="12"/>
      <c r="BN21" s="12"/>
      <c r="BO21" s="12"/>
      <c r="BP21" s="12"/>
      <c r="BQ21" s="13"/>
      <c r="BR21" s="13"/>
      <c r="BS21" s="13"/>
      <c r="BT21" s="13"/>
      <c r="BU21" s="35"/>
      <c r="BV21" s="12">
        <f t="shared" ca="1" si="11"/>
        <v>216</v>
      </c>
      <c r="BW21" s="12">
        <f ca="1">IF(BV21="","",INDEX(Travi!$A$1:$K$10000,BV21,4))</f>
        <v>2</v>
      </c>
      <c r="BX21" s="12" t="str">
        <f ca="1">IF(BV21="","",INDEX(Travi!$A$1:$K$10000,BV21,5))</f>
        <v>Vsin</v>
      </c>
      <c r="BY21" s="13">
        <f ca="1">IF(BV21="","",INDEX(Travi!$A$1:$K$10000,BV21,6))</f>
        <v>110.187</v>
      </c>
      <c r="BZ21" s="13">
        <f ca="1">IF(BV21="","",INDEX(Travi!$A$1:$K$10000,BV21,7))</f>
        <v>66.046999999999997</v>
      </c>
      <c r="CA21" s="13">
        <f ca="1">IF(BV21="","",INDEX(Travi!$A$1:$K$10000,BV21,8))</f>
        <v>-76.492999999999995</v>
      </c>
      <c r="CB21" s="13">
        <f ca="1">IF(BV21="","",INDEX(Travi!$A$1:$K$10000,BV21,9))</f>
        <v>-19.22</v>
      </c>
      <c r="CC21" s="13">
        <f ca="1">IF(BV21="","",INDEX(Travi!$A$1:$K$10000,BV21,10))</f>
        <v>-1.081</v>
      </c>
      <c r="CD21" s="13">
        <f ca="1">IF(BV21="","",INDEX(Travi!$A$1:$K$10000,BV21,11))</f>
        <v>-1.591</v>
      </c>
      <c r="CE21" s="12"/>
      <c r="CF21" s="12"/>
      <c r="CG21" s="12"/>
      <c r="CH21" s="12"/>
      <c r="CI21" s="13"/>
      <c r="CJ21" s="13"/>
      <c r="CK21" s="13"/>
      <c r="CL21" s="13"/>
      <c r="CM21" s="35"/>
      <c r="CN21" s="12">
        <f t="shared" ca="1" si="12"/>
        <v>236</v>
      </c>
      <c r="CO21" s="12">
        <f ca="1">IF(CN21="","",INDEX(Travi!$A$1:$K$10000,CN21,4))</f>
        <v>2</v>
      </c>
      <c r="CP21" s="12" t="str">
        <f ca="1">IF(CN21="","",INDEX(Travi!$A$1:$K$10000,CN21,5))</f>
        <v>Vsin</v>
      </c>
      <c r="CQ21" s="13">
        <f ca="1">IF(CN21="","",INDEX(Travi!$A$1:$K$10000,CN21,6))</f>
        <v>93.683000000000007</v>
      </c>
      <c r="CR21" s="13">
        <f ca="1">IF(CN21="","",INDEX(Travi!$A$1:$K$10000,CN21,7))</f>
        <v>56.186</v>
      </c>
      <c r="CS21" s="13">
        <f ca="1">IF(CN21="","",INDEX(Travi!$A$1:$K$10000,CN21,8))</f>
        <v>-72.013000000000005</v>
      </c>
      <c r="CT21" s="13">
        <f ca="1">IF(CN21="","",INDEX(Travi!$A$1:$K$10000,CN21,9))</f>
        <v>-18.103999999999999</v>
      </c>
      <c r="CU21" s="13">
        <f ca="1">IF(CN21="","",INDEX(Travi!$A$1:$K$10000,CN21,10))</f>
        <v>-1.0209999999999999</v>
      </c>
      <c r="CV21" s="13">
        <f ca="1">IF(CN21="","",INDEX(Travi!$A$1:$K$10000,CN21,11))</f>
        <v>-1.502</v>
      </c>
      <c r="CW21" s="12"/>
      <c r="CX21" s="12"/>
      <c r="CY21" s="12"/>
      <c r="CZ21" s="12"/>
      <c r="DA21" s="13"/>
      <c r="DB21" s="13"/>
      <c r="DC21" s="13"/>
      <c r="DD21" s="13"/>
      <c r="DE21" s="35"/>
      <c r="DF21" s="12">
        <f t="shared" ca="1" si="13"/>
        <v>236</v>
      </c>
      <c r="DG21" s="12">
        <f ca="1">IF(DF21="","",INDEX(Travi!$A$1:$K$10000,DF21,4))</f>
        <v>2</v>
      </c>
      <c r="DH21" s="12" t="str">
        <f ca="1">IF(DF21="","",INDEX(Travi!$A$1:$K$10000,DF21,5))</f>
        <v>Vsin</v>
      </c>
      <c r="DI21" s="13">
        <f ca="1">IF(DF21="","",INDEX(Travi!$A$1:$K$10000,DF21,6))</f>
        <v>93.683000000000007</v>
      </c>
      <c r="DJ21" s="13">
        <f ca="1">IF(DF21="","",INDEX(Travi!$A$1:$K$10000,DF21,7))</f>
        <v>56.186</v>
      </c>
      <c r="DK21" s="13">
        <f ca="1">IF(DF21="","",INDEX(Travi!$A$1:$K$10000,DF21,8))</f>
        <v>-72.013000000000005</v>
      </c>
      <c r="DL21" s="13">
        <f ca="1">IF(DF21="","",INDEX(Travi!$A$1:$K$10000,DF21,9))</f>
        <v>-18.103999999999999</v>
      </c>
      <c r="DM21" s="13">
        <f ca="1">IF(DF21="","",INDEX(Travi!$A$1:$K$10000,DF21,10))</f>
        <v>-1.0209999999999999</v>
      </c>
      <c r="DN21" s="13">
        <f ca="1">IF(DF21="","",INDEX(Travi!$A$1:$K$10000,DF21,11))</f>
        <v>-1.502</v>
      </c>
      <c r="DO21" s="12"/>
      <c r="DP21" s="12"/>
      <c r="DQ21" s="12"/>
      <c r="DR21" s="12"/>
      <c r="DS21" s="13"/>
      <c r="DT21" s="13"/>
      <c r="DU21" s="13"/>
      <c r="DV21" s="13"/>
    </row>
    <row r="22" spans="1:126">
      <c r="A22" s="11"/>
      <c r="B22" s="12">
        <f t="shared" ca="1" si="7"/>
        <v>137</v>
      </c>
      <c r="C22" s="12">
        <f ca="1">IF(B22="","",INDEX(Travi!$A$1:$K$10000,B22,4))</f>
        <v>2</v>
      </c>
      <c r="D22" s="12" t="str">
        <f ca="1">IF(B22="","",INDEX(Travi!$A$1:$K$10000,B22,5))</f>
        <v>Vdes</v>
      </c>
      <c r="E22" s="13">
        <f ca="1">IF(B22="","",INDEX(Travi!$A$1:$K$10000,B22,6))</f>
        <v>-28.713000000000001</v>
      </c>
      <c r="F22" s="13">
        <f ca="1">IF(B22="","",INDEX(Travi!$A$1:$K$10000,B22,7))</f>
        <v>-17.591999999999999</v>
      </c>
      <c r="G22" s="13">
        <f ca="1">IF(B22="","",INDEX(Travi!$A$1:$K$10000,B22,8))</f>
        <v>-7.423</v>
      </c>
      <c r="H22" s="13">
        <f ca="1">IF(B22="","",INDEX(Travi!$A$1:$K$10000,B22,9))</f>
        <v>-1.867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5"/>
      <c r="T22" s="12">
        <f t="shared" ca="1" si="8"/>
        <v>157</v>
      </c>
      <c r="U22" s="12">
        <f ca="1">IF(T22="","",INDEX(Travi!$A$1:$K$10000,T22,4))</f>
        <v>2</v>
      </c>
      <c r="V22" s="12" t="str">
        <f ca="1">IF(T22="","",INDEX(Travi!$A$1:$K$10000,T22,5))</f>
        <v>Vdes</v>
      </c>
      <c r="W22" s="13">
        <f ca="1">IF(T22="","",INDEX(Travi!$A$1:$K$10000,T22,6))</f>
        <v>-23.062999999999999</v>
      </c>
      <c r="X22" s="13">
        <f ca="1">IF(T22="","",INDEX(Travi!$A$1:$K$10000,T22,7))</f>
        <v>-14.127000000000001</v>
      </c>
      <c r="Y22" s="13">
        <f ca="1">IF(T22="","",INDEX(Travi!$A$1:$K$10000,T22,8))</f>
        <v>-10.547000000000001</v>
      </c>
      <c r="Z22" s="13">
        <f ca="1">IF(T22="","",INDEX(Travi!$A$1:$K$10000,T22,9))</f>
        <v>-2.6520000000000001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13"/>
      <c r="AK22" s="35"/>
      <c r="AL22" s="12">
        <f t="shared" ca="1" si="9"/>
        <v>177</v>
      </c>
      <c r="AM22" s="12">
        <f ca="1">IF(AL22="","",INDEX(Travi!$A$1:$K$10000,AL22,4))</f>
        <v>2</v>
      </c>
      <c r="AN22" s="12" t="str">
        <f ca="1">IF(AL22="","",INDEX(Travi!$A$1:$K$10000,AL22,5))</f>
        <v>Vdes</v>
      </c>
      <c r="AO22" s="13">
        <f ca="1">IF(AL22="","",INDEX(Travi!$A$1:$K$10000,AL22,6))</f>
        <v>-53.728999999999999</v>
      </c>
      <c r="AP22" s="13">
        <f ca="1">IF(AL22="","",INDEX(Travi!$A$1:$K$10000,AL22,7))</f>
        <v>-32.368000000000002</v>
      </c>
      <c r="AQ22" s="13">
        <f ca="1">IF(AL22="","",INDEX(Travi!$A$1:$K$10000,AL22,8))</f>
        <v>-12.923999999999999</v>
      </c>
      <c r="AR22" s="13">
        <f ca="1">IF(AL22="","",INDEX(Travi!$A$1:$K$10000,AL22,9))</f>
        <v>-3.238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13"/>
      <c r="BC22" s="35"/>
      <c r="BD22" s="12">
        <f t="shared" ca="1" si="10"/>
        <v>197</v>
      </c>
      <c r="BE22" s="12">
        <f ca="1">IF(BD22="","",INDEX(Travi!$A$1:$K$10000,BD22,4))</f>
        <v>2</v>
      </c>
      <c r="BF22" s="12" t="str">
        <f ca="1">IF(BD22="","",INDEX(Travi!$A$1:$K$10000,BD22,5))</f>
        <v>Vdes</v>
      </c>
      <c r="BG22" s="13">
        <f ca="1">IF(BD22="","",INDEX(Travi!$A$1:$K$10000,BD22,6))</f>
        <v>-83.477999999999994</v>
      </c>
      <c r="BH22" s="13">
        <f ca="1">IF(BD22="","",INDEX(Travi!$A$1:$K$10000,BD22,7))</f>
        <v>-50.1</v>
      </c>
      <c r="BI22" s="13">
        <f ca="1">IF(BD22="","",INDEX(Travi!$A$1:$K$10000,BD22,8))</f>
        <v>-81.772000000000006</v>
      </c>
      <c r="BJ22" s="13">
        <f ca="1">IF(BD22="","",INDEX(Travi!$A$1:$K$10000,BD22,9))</f>
        <v>-20.562999999999999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13"/>
      <c r="BU22" s="35"/>
      <c r="BV22" s="12">
        <f t="shared" ca="1" si="11"/>
        <v>217</v>
      </c>
      <c r="BW22" s="12">
        <f ca="1">IF(BV22="","",INDEX(Travi!$A$1:$K$10000,BV22,4))</f>
        <v>2</v>
      </c>
      <c r="BX22" s="12" t="str">
        <f ca="1">IF(BV22="","",INDEX(Travi!$A$1:$K$10000,BV22,5))</f>
        <v>Vdes</v>
      </c>
      <c r="BY22" s="13">
        <f ca="1">IF(BV22="","",INDEX(Travi!$A$1:$K$10000,BV22,6))</f>
        <v>-111.405</v>
      </c>
      <c r="BZ22" s="13">
        <f ca="1">IF(BV22="","",INDEX(Travi!$A$1:$K$10000,BV22,7))</f>
        <v>-66.799000000000007</v>
      </c>
      <c r="CA22" s="13">
        <f ca="1">IF(BV22="","",INDEX(Travi!$A$1:$K$10000,BV22,8))</f>
        <v>-76.492999999999995</v>
      </c>
      <c r="CB22" s="13">
        <f ca="1">IF(BV22="","",INDEX(Travi!$A$1:$K$10000,BV22,9))</f>
        <v>-19.22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13"/>
      <c r="CM22" s="35"/>
      <c r="CN22" s="12">
        <f t="shared" ca="1" si="12"/>
        <v>237</v>
      </c>
      <c r="CO22" s="12">
        <f ca="1">IF(CN22="","",INDEX(Travi!$A$1:$K$10000,CN22,4))</f>
        <v>2</v>
      </c>
      <c r="CP22" s="12" t="str">
        <f ca="1">IF(CN22="","",INDEX(Travi!$A$1:$K$10000,CN22,5))</f>
        <v>Vdes</v>
      </c>
      <c r="CQ22" s="13">
        <f ca="1">IF(CN22="","",INDEX(Travi!$A$1:$K$10000,CN22,6))</f>
        <v>-96.253</v>
      </c>
      <c r="CR22" s="13">
        <f ca="1">IF(CN22="","",INDEX(Travi!$A$1:$K$10000,CN22,7))</f>
        <v>-57.682000000000002</v>
      </c>
      <c r="CS22" s="13">
        <f ca="1">IF(CN22="","",INDEX(Travi!$A$1:$K$10000,CN22,8))</f>
        <v>-72.013000000000005</v>
      </c>
      <c r="CT22" s="13">
        <f ca="1">IF(CN22="","",INDEX(Travi!$A$1:$K$10000,CN22,9))</f>
        <v>-18.103999999999999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13"/>
      <c r="DE22" s="35"/>
      <c r="DF22" s="12">
        <f t="shared" ca="1" si="13"/>
        <v>237</v>
      </c>
      <c r="DG22" s="12">
        <f ca="1">IF(DF22="","",INDEX(Travi!$A$1:$K$10000,DF22,4))</f>
        <v>2</v>
      </c>
      <c r="DH22" s="12" t="str">
        <f ca="1">IF(DF22="","",INDEX(Travi!$A$1:$K$10000,DF22,5))</f>
        <v>Vdes</v>
      </c>
      <c r="DI22" s="13">
        <f ca="1">IF(DF22="","",INDEX(Travi!$A$1:$K$10000,DF22,6))</f>
        <v>-96.253</v>
      </c>
      <c r="DJ22" s="13">
        <f ca="1">IF(DF22="","",INDEX(Travi!$A$1:$K$10000,DF22,7))</f>
        <v>-57.682000000000002</v>
      </c>
      <c r="DK22" s="13">
        <f ca="1">IF(DF22="","",INDEX(Travi!$A$1:$K$10000,DF22,8))</f>
        <v>-72.013000000000005</v>
      </c>
      <c r="DL22" s="13">
        <f ca="1">IF(DF22="","",INDEX(Travi!$A$1:$K$10000,DF22,9))</f>
        <v>-18.103999999999999</v>
      </c>
      <c r="DM22" s="13">
        <f ca="1">IF(DF22="","",INDEX(Travi!$A$1:$K$10000,DF22,10))</f>
        <v>-1.0209999999999999</v>
      </c>
      <c r="DN22" s="13">
        <f ca="1">IF(DF22="","",INDEX(Travi!$A$1:$K$10000,DF22,11))</f>
        <v>-1.502</v>
      </c>
      <c r="DO22" s="12"/>
      <c r="DP22" s="12"/>
      <c r="DQ22" s="12"/>
      <c r="DR22" s="12"/>
      <c r="DS22" s="13"/>
      <c r="DT22" s="13"/>
      <c r="DU22" s="13"/>
      <c r="DV22" s="13"/>
    </row>
    <row r="23" spans="1:126">
      <c r="A23" s="11"/>
      <c r="B23" s="12">
        <f t="shared" ca="1" si="7"/>
        <v>138</v>
      </c>
      <c r="C23" s="12">
        <f ca="1">IF(B23="","",INDEX(Travi!$A$1:$K$10000,B23,4))</f>
        <v>1</v>
      </c>
      <c r="D23" s="12" t="str">
        <f ca="1">IF(B23="","",INDEX(Travi!$A$1:$K$10000,B23,5))</f>
        <v>Msin</v>
      </c>
      <c r="E23" s="13">
        <f ca="1">IF(B23="","",INDEX(Travi!$A$1:$K$10000,B23,6))</f>
        <v>-20.584</v>
      </c>
      <c r="F23" s="13">
        <f ca="1">IF(B23="","",INDEX(Travi!$A$1:$K$10000,B23,7))</f>
        <v>-12.612</v>
      </c>
      <c r="G23" s="13">
        <f ca="1">IF(B23="","",INDEX(Travi!$A$1:$K$10000,B23,8))</f>
        <v>19.946999999999999</v>
      </c>
      <c r="H23" s="13">
        <f ca="1">IF(B23="","",INDEX(Travi!$A$1:$K$10000,B23,9))</f>
        <v>5.0190000000000001</v>
      </c>
      <c r="I23" s="13">
        <f ca="1">IF(B23="","",INDEX(Travi!$A$1:$K$10000,B23,10))</f>
        <v>0.3</v>
      </c>
      <c r="J23" s="13">
        <f ca="1">IF(B23="","",INDEX(Travi!$A$1:$K$10000,B23,11))</f>
        <v>0.442</v>
      </c>
      <c r="K23" s="12"/>
      <c r="L23" s="12"/>
      <c r="M23" s="12"/>
      <c r="N23" s="12"/>
      <c r="O23" s="13"/>
      <c r="P23" s="13"/>
      <c r="Q23" s="13"/>
      <c r="R23" s="13"/>
      <c r="S23" s="35"/>
      <c r="T23" s="12">
        <f t="shared" ca="1" si="8"/>
        <v>158</v>
      </c>
      <c r="U23" s="12">
        <f ca="1">IF(T23="","",INDEX(Travi!$A$1:$K$10000,T23,4))</f>
        <v>1</v>
      </c>
      <c r="V23" s="12" t="str">
        <f ca="1">IF(T23="","",INDEX(Travi!$A$1:$K$10000,T23,5))</f>
        <v>Msin</v>
      </c>
      <c r="W23" s="13">
        <f ca="1">IF(T23="","",INDEX(Travi!$A$1:$K$10000,T23,6))</f>
        <v>-14.974</v>
      </c>
      <c r="X23" s="13">
        <f ca="1">IF(T23="","",INDEX(Travi!$A$1:$K$10000,T23,7))</f>
        <v>-9.18</v>
      </c>
      <c r="Y23" s="13">
        <f ca="1">IF(T23="","",INDEX(Travi!$A$1:$K$10000,T23,8))</f>
        <v>21.870999999999999</v>
      </c>
      <c r="Z23" s="13">
        <f ca="1">IF(T23="","",INDEX(Travi!$A$1:$K$10000,T23,9))</f>
        <v>5.5019999999999998</v>
      </c>
      <c r="AA23" s="13">
        <f ca="1">IF(T23="","",INDEX(Travi!$A$1:$K$10000,T23,10))</f>
        <v>0.32900000000000001</v>
      </c>
      <c r="AB23" s="13">
        <f ca="1">IF(T23="","",INDEX(Travi!$A$1:$K$10000,T23,11))</f>
        <v>0.48399999999999999</v>
      </c>
      <c r="AC23" s="12"/>
      <c r="AD23" s="12"/>
      <c r="AE23" s="12"/>
      <c r="AF23" s="12"/>
      <c r="AG23" s="13"/>
      <c r="AH23" s="13"/>
      <c r="AI23" s="13"/>
      <c r="AJ23" s="13"/>
      <c r="AK23" s="35"/>
      <c r="AL23" s="12">
        <f t="shared" ca="1" si="9"/>
        <v>178</v>
      </c>
      <c r="AM23" s="12">
        <f ca="1">IF(AL23="","",INDEX(Travi!$A$1:$K$10000,AL23,4))</f>
        <v>1</v>
      </c>
      <c r="AN23" s="12" t="str">
        <f ca="1">IF(AL23="","",INDEX(Travi!$A$1:$K$10000,AL23,5))</f>
        <v>Msin</v>
      </c>
      <c r="AO23" s="13">
        <f ca="1">IF(AL23="","",INDEX(Travi!$A$1:$K$10000,AL23,6))</f>
        <v>-25.815999999999999</v>
      </c>
      <c r="AP23" s="13">
        <f ca="1">IF(AL23="","",INDEX(Travi!$A$1:$K$10000,AL23,7))</f>
        <v>-15.557</v>
      </c>
      <c r="AQ23" s="13">
        <f ca="1">IF(AL23="","",INDEX(Travi!$A$1:$K$10000,AL23,8))</f>
        <v>22.102</v>
      </c>
      <c r="AR23" s="13">
        <f ca="1">IF(AL23="","",INDEX(Travi!$A$1:$K$10000,AL23,9))</f>
        <v>5.5510000000000002</v>
      </c>
      <c r="AS23" s="13">
        <f ca="1">IF(AL23="","",INDEX(Travi!$A$1:$K$10000,AL23,10))</f>
        <v>0.33100000000000002</v>
      </c>
      <c r="AT23" s="13">
        <f ca="1">IF(AL23="","",INDEX(Travi!$A$1:$K$10000,AL23,11))</f>
        <v>0.48699999999999999</v>
      </c>
      <c r="AU23" s="12"/>
      <c r="AV23" s="12"/>
      <c r="AW23" s="12"/>
      <c r="AX23" s="12"/>
      <c r="AY23" s="13"/>
      <c r="AZ23" s="13"/>
      <c r="BA23" s="13"/>
      <c r="BB23" s="13"/>
      <c r="BC23" s="35"/>
      <c r="BD23" s="12">
        <f t="shared" ca="1" si="10"/>
        <v>198</v>
      </c>
      <c r="BE23" s="12">
        <f ca="1">IF(BD23="","",INDEX(Travi!$A$1:$K$10000,BD23,4))</f>
        <v>1</v>
      </c>
      <c r="BF23" s="12" t="str">
        <f ca="1">IF(BD23="","",INDEX(Travi!$A$1:$K$10000,BD23,5))</f>
        <v>Msin</v>
      </c>
      <c r="BG23" s="13">
        <f ca="1">IF(BD23="","",INDEX(Travi!$A$1:$K$10000,BD23,6))</f>
        <v>-39.970999999999997</v>
      </c>
      <c r="BH23" s="13">
        <f ca="1">IF(BD23="","",INDEX(Travi!$A$1:$K$10000,BD23,7))</f>
        <v>-23.917000000000002</v>
      </c>
      <c r="BI23" s="13">
        <f ca="1">IF(BD23="","",INDEX(Travi!$A$1:$K$10000,BD23,8))</f>
        <v>110.425</v>
      </c>
      <c r="BJ23" s="13">
        <f ca="1">IF(BD23="","",INDEX(Travi!$A$1:$K$10000,BD23,9))</f>
        <v>27.773</v>
      </c>
      <c r="BK23" s="13">
        <f ca="1">IF(BD23="","",INDEX(Travi!$A$1:$K$10000,BD23,10))</f>
        <v>1.6539999999999999</v>
      </c>
      <c r="BL23" s="13">
        <f ca="1">IF(BD23="","",INDEX(Travi!$A$1:$K$10000,BD23,11))</f>
        <v>2.4340000000000002</v>
      </c>
      <c r="BM23" s="12"/>
      <c r="BN23" s="12"/>
      <c r="BO23" s="12"/>
      <c r="BP23" s="12"/>
      <c r="BQ23" s="13"/>
      <c r="BR23" s="13"/>
      <c r="BS23" s="13"/>
      <c r="BT23" s="13"/>
      <c r="BU23" s="35"/>
      <c r="BV23" s="12">
        <f t="shared" ca="1" si="11"/>
        <v>218</v>
      </c>
      <c r="BW23" s="12">
        <f ca="1">IF(BV23="","",INDEX(Travi!$A$1:$K$10000,BV23,4))</f>
        <v>1</v>
      </c>
      <c r="BX23" s="12" t="str">
        <f ca="1">IF(BV23="","",INDEX(Travi!$A$1:$K$10000,BV23,5))</f>
        <v>Msin</v>
      </c>
      <c r="BY23" s="13">
        <f ca="1">IF(BV23="","",INDEX(Travi!$A$1:$K$10000,BV23,6))</f>
        <v>-79.090999999999994</v>
      </c>
      <c r="BZ23" s="13">
        <f ca="1">IF(BV23="","",INDEX(Travi!$A$1:$K$10000,BV23,7))</f>
        <v>-47.277000000000001</v>
      </c>
      <c r="CA23" s="13">
        <f ca="1">IF(BV23="","",INDEX(Travi!$A$1:$K$10000,BV23,8))</f>
        <v>168.57300000000001</v>
      </c>
      <c r="CB23" s="13">
        <f ca="1">IF(BV23="","",INDEX(Travi!$A$1:$K$10000,BV23,9))</f>
        <v>42.387</v>
      </c>
      <c r="CC23" s="13">
        <f ca="1">IF(BV23="","",INDEX(Travi!$A$1:$K$10000,BV23,10))</f>
        <v>2.5299999999999998</v>
      </c>
      <c r="CD23" s="13">
        <f ca="1">IF(BV23="","",INDEX(Travi!$A$1:$K$10000,BV23,11))</f>
        <v>3.7229999999999999</v>
      </c>
      <c r="CE23" s="12"/>
      <c r="CF23" s="12"/>
      <c r="CG23" s="12"/>
      <c r="CH23" s="12"/>
      <c r="CI23" s="13"/>
      <c r="CJ23" s="13"/>
      <c r="CK23" s="13"/>
      <c r="CL23" s="13"/>
      <c r="CM23" s="35"/>
      <c r="CN23" s="12">
        <f t="shared" ca="1" si="12"/>
        <v>238</v>
      </c>
      <c r="CO23" s="12">
        <f ca="1">IF(CN23="","",INDEX(Travi!$A$1:$K$10000,CN23,4))</f>
        <v>1</v>
      </c>
      <c r="CP23" s="12" t="str">
        <f ca="1">IF(CN23="","",INDEX(Travi!$A$1:$K$10000,CN23,5))</f>
        <v>Msin</v>
      </c>
      <c r="CQ23" s="13">
        <f ca="1">IF(CN23="","",INDEX(Travi!$A$1:$K$10000,CN23,6))</f>
        <v>-63.588000000000001</v>
      </c>
      <c r="CR23" s="13">
        <f ca="1">IF(CN23="","",INDEX(Travi!$A$1:$K$10000,CN23,7))</f>
        <v>-38.018000000000001</v>
      </c>
      <c r="CS23" s="13">
        <f ca="1">IF(CN23="","",INDEX(Travi!$A$1:$K$10000,CN23,8))</f>
        <v>152.28299999999999</v>
      </c>
      <c r="CT23" s="13">
        <f ca="1">IF(CN23="","",INDEX(Travi!$A$1:$K$10000,CN23,9))</f>
        <v>38.314</v>
      </c>
      <c r="CU23" s="13">
        <f ca="1">IF(CN23="","",INDEX(Travi!$A$1:$K$10000,CN23,10))</f>
        <v>2.2869999999999999</v>
      </c>
      <c r="CV23" s="13">
        <f ca="1">IF(CN23="","",INDEX(Travi!$A$1:$K$10000,CN23,11))</f>
        <v>3.3650000000000002</v>
      </c>
      <c r="CW23" s="12"/>
      <c r="CX23" s="12"/>
      <c r="CY23" s="12"/>
      <c r="CZ23" s="12"/>
      <c r="DA23" s="13"/>
      <c r="DB23" s="13"/>
      <c r="DC23" s="13"/>
      <c r="DD23" s="13"/>
      <c r="DE23" s="35"/>
      <c r="DF23" s="12">
        <f t="shared" ca="1" si="13"/>
        <v>238</v>
      </c>
      <c r="DG23" s="12">
        <f ca="1">IF(DF23="","",INDEX(Travi!$A$1:$K$10000,DF23,4))</f>
        <v>1</v>
      </c>
      <c r="DH23" s="12" t="str">
        <f ca="1">IF(DF23="","",INDEX(Travi!$A$1:$K$10000,DF23,5))</f>
        <v>Msin</v>
      </c>
      <c r="DI23" s="13">
        <f ca="1">IF(DF23="","",INDEX(Travi!$A$1:$K$10000,DF23,6))</f>
        <v>-63.588000000000001</v>
      </c>
      <c r="DJ23" s="13">
        <f ca="1">IF(DF23="","",INDEX(Travi!$A$1:$K$10000,DF23,7))</f>
        <v>-38.018000000000001</v>
      </c>
      <c r="DK23" s="13">
        <f ca="1">IF(DF23="","",INDEX(Travi!$A$1:$K$10000,DF23,8))</f>
        <v>152.28299999999999</v>
      </c>
      <c r="DL23" s="13">
        <f ca="1">IF(DF23="","",INDEX(Travi!$A$1:$K$10000,DF23,9))</f>
        <v>38.314</v>
      </c>
      <c r="DM23" s="13">
        <f ca="1">IF(DF23="","",INDEX(Travi!$A$1:$K$10000,DF23,10))</f>
        <v>2.2869999999999999</v>
      </c>
      <c r="DN23" s="13">
        <f ca="1">IF(DF23="","",INDEX(Travi!$A$1:$K$10000,DF23,11))</f>
        <v>3.3650000000000002</v>
      </c>
      <c r="DO23" s="12"/>
      <c r="DP23" s="12"/>
      <c r="DQ23" s="12"/>
      <c r="DR23" s="12"/>
      <c r="DS23" s="13"/>
      <c r="DT23" s="13"/>
      <c r="DU23" s="13"/>
      <c r="DV23" s="13"/>
    </row>
    <row r="24" spans="1:126">
      <c r="A24" s="11"/>
      <c r="B24" s="12">
        <f t="shared" ca="1" si="7"/>
        <v>139</v>
      </c>
      <c r="C24" s="12">
        <f ca="1">IF(B24="","",INDEX(Travi!$A$1:$K$10000,B24,4))</f>
        <v>1</v>
      </c>
      <c r="D24" s="12" t="str">
        <f ca="1">IF(B24="","",INDEX(Travi!$A$1:$K$10000,B24,5))</f>
        <v>Mdes</v>
      </c>
      <c r="E24" s="13">
        <f ca="1">IF(B24="","",INDEX(Travi!$A$1:$K$10000,B24,6))</f>
        <v>-22.547999999999998</v>
      </c>
      <c r="F24" s="13">
        <f ca="1">IF(B24="","",INDEX(Travi!$A$1:$K$10000,B24,7))</f>
        <v>-13.817</v>
      </c>
      <c r="G24" s="13">
        <f ca="1">IF(B24="","",INDEX(Travi!$A$1:$K$10000,B24,8))</f>
        <v>-18.863</v>
      </c>
      <c r="H24" s="13">
        <f ca="1">IF(B24="","",INDEX(Travi!$A$1:$K$10000,B24,9))</f>
        <v>-4.7450000000000001</v>
      </c>
      <c r="I24" s="13">
        <f ca="1">IF(B24="","",INDEX(Travi!$A$1:$K$10000,B24,10))</f>
        <v>-0.28399999999999997</v>
      </c>
      <c r="J24" s="13">
        <f ca="1">IF(B24="","",INDEX(Travi!$A$1:$K$10000,B24,11))</f>
        <v>-0.41799999999999998</v>
      </c>
      <c r="K24" s="12"/>
      <c r="L24" s="12"/>
      <c r="M24" s="12"/>
      <c r="N24" s="12"/>
      <c r="O24" s="13"/>
      <c r="P24" s="13"/>
      <c r="Q24" s="13"/>
      <c r="R24" s="13"/>
      <c r="S24" s="35"/>
      <c r="T24" s="12">
        <f t="shared" ca="1" si="8"/>
        <v>159</v>
      </c>
      <c r="U24" s="12">
        <f ca="1">IF(T24="","",INDEX(Travi!$A$1:$K$10000,T24,4))</f>
        <v>1</v>
      </c>
      <c r="V24" s="12" t="str">
        <f ca="1">IF(T24="","",INDEX(Travi!$A$1:$K$10000,T24,5))</f>
        <v>Mdes</v>
      </c>
      <c r="W24" s="13">
        <f ca="1">IF(T24="","",INDEX(Travi!$A$1:$K$10000,T24,6))</f>
        <v>-15.305999999999999</v>
      </c>
      <c r="X24" s="13">
        <f ca="1">IF(T24="","",INDEX(Travi!$A$1:$K$10000,T24,7))</f>
        <v>-9.3580000000000005</v>
      </c>
      <c r="Y24" s="13">
        <f ca="1">IF(T24="","",INDEX(Travi!$A$1:$K$10000,T24,8))</f>
        <v>-21.701000000000001</v>
      </c>
      <c r="Z24" s="13">
        <f ca="1">IF(T24="","",INDEX(Travi!$A$1:$K$10000,T24,9))</f>
        <v>-5.4589999999999996</v>
      </c>
      <c r="AA24" s="13">
        <f ca="1">IF(T24="","",INDEX(Travi!$A$1:$K$10000,T24,10))</f>
        <v>-0.32600000000000001</v>
      </c>
      <c r="AB24" s="13">
        <f ca="1">IF(T24="","",INDEX(Travi!$A$1:$K$10000,T24,11))</f>
        <v>-0.48</v>
      </c>
      <c r="AC24" s="12"/>
      <c r="AD24" s="12"/>
      <c r="AE24" s="12"/>
      <c r="AF24" s="12"/>
      <c r="AG24" s="13"/>
      <c r="AH24" s="13"/>
      <c r="AI24" s="13"/>
      <c r="AJ24" s="13"/>
      <c r="AK24" s="35"/>
      <c r="AL24" s="12">
        <f t="shared" ca="1" si="9"/>
        <v>179</v>
      </c>
      <c r="AM24" s="12">
        <f ca="1">IF(AL24="","",INDEX(Travi!$A$1:$K$10000,AL24,4))</f>
        <v>1</v>
      </c>
      <c r="AN24" s="12" t="str">
        <f ca="1">IF(AL24="","",INDEX(Travi!$A$1:$K$10000,AL24,5))</f>
        <v>Mdes</v>
      </c>
      <c r="AO24" s="13">
        <f ca="1">IF(AL24="","",INDEX(Travi!$A$1:$K$10000,AL24,6))</f>
        <v>-28.033000000000001</v>
      </c>
      <c r="AP24" s="13">
        <f ca="1">IF(AL24="","",INDEX(Travi!$A$1:$K$10000,AL24,7))</f>
        <v>-16.878</v>
      </c>
      <c r="AQ24" s="13">
        <f ca="1">IF(AL24="","",INDEX(Travi!$A$1:$K$10000,AL24,8))</f>
        <v>-15.606999999999999</v>
      </c>
      <c r="AR24" s="13">
        <f ca="1">IF(AL24="","",INDEX(Travi!$A$1:$K$10000,AL24,9))</f>
        <v>-3.9140000000000001</v>
      </c>
      <c r="AS24" s="13">
        <f ca="1">IF(AL24="","",INDEX(Travi!$A$1:$K$10000,AL24,10))</f>
        <v>-0.23300000000000001</v>
      </c>
      <c r="AT24" s="13">
        <f ca="1">IF(AL24="","",INDEX(Travi!$A$1:$K$10000,AL24,11))</f>
        <v>-0.34200000000000003</v>
      </c>
      <c r="AU24" s="12"/>
      <c r="AV24" s="12"/>
      <c r="AW24" s="12"/>
      <c r="AX24" s="12"/>
      <c r="AY24" s="13"/>
      <c r="AZ24" s="13"/>
      <c r="BA24" s="13"/>
      <c r="BB24" s="13"/>
      <c r="BC24" s="35"/>
      <c r="BD24" s="12">
        <f t="shared" ca="1" si="10"/>
        <v>199</v>
      </c>
      <c r="BE24" s="12">
        <f ca="1">IF(BD24="","",INDEX(Travi!$A$1:$K$10000,BD24,4))</f>
        <v>1</v>
      </c>
      <c r="BF24" s="12" t="str">
        <f ca="1">IF(BD24="","",INDEX(Travi!$A$1:$K$10000,BD24,5))</f>
        <v>Mdes</v>
      </c>
      <c r="BG24" s="13">
        <f ca="1">IF(BD24="","",INDEX(Travi!$A$1:$K$10000,BD24,6))</f>
        <v>-52.573</v>
      </c>
      <c r="BH24" s="13">
        <f ca="1">IF(BD24="","",INDEX(Travi!$A$1:$K$10000,BD24,7))</f>
        <v>-31.5</v>
      </c>
      <c r="BI24" s="13">
        <f ca="1">IF(BD24="","",INDEX(Travi!$A$1:$K$10000,BD24,8))</f>
        <v>-159.50700000000001</v>
      </c>
      <c r="BJ24" s="13">
        <f ca="1">IF(BD24="","",INDEX(Travi!$A$1:$K$10000,BD24,9))</f>
        <v>-40.137</v>
      </c>
      <c r="BK24" s="13">
        <f ca="1">IF(BD24="","",INDEX(Travi!$A$1:$K$10000,BD24,10))</f>
        <v>-2.3959999999999999</v>
      </c>
      <c r="BL24" s="13">
        <f ca="1">IF(BD24="","",INDEX(Travi!$A$1:$K$10000,BD24,11))</f>
        <v>-3.5249999999999999</v>
      </c>
      <c r="BM24" s="12"/>
      <c r="BN24" s="12"/>
      <c r="BO24" s="12"/>
      <c r="BP24" s="12"/>
      <c r="BQ24" s="13"/>
      <c r="BR24" s="13"/>
      <c r="BS24" s="13"/>
      <c r="BT24" s="13"/>
      <c r="BU24" s="35"/>
      <c r="BV24" s="12">
        <f t="shared" ca="1" si="11"/>
        <v>219</v>
      </c>
      <c r="BW24" s="12">
        <f ca="1">IF(BV24="","",INDEX(Travi!$A$1:$K$10000,BV24,4))</f>
        <v>1</v>
      </c>
      <c r="BX24" s="12" t="str">
        <f ca="1">IF(BV24="","",INDEX(Travi!$A$1:$K$10000,BV24,5))</f>
        <v>Mdes</v>
      </c>
      <c r="BY24" s="13">
        <f ca="1">IF(BV24="","",INDEX(Travi!$A$1:$K$10000,BV24,6))</f>
        <v>-84.061000000000007</v>
      </c>
      <c r="BZ24" s="13">
        <f ca="1">IF(BV24="","",INDEX(Travi!$A$1:$K$10000,BV24,7))</f>
        <v>-50.314</v>
      </c>
      <c r="CA24" s="13">
        <f ca="1">IF(BV24="","",INDEX(Travi!$A$1:$K$10000,BV24,8))</f>
        <v>-169.27600000000001</v>
      </c>
      <c r="CB24" s="13">
        <f ca="1">IF(BV24="","",INDEX(Travi!$A$1:$K$10000,BV24,9))</f>
        <v>-42.564</v>
      </c>
      <c r="CC24" s="13">
        <f ca="1">IF(BV24="","",INDEX(Travi!$A$1:$K$10000,BV24,10))</f>
        <v>-2.5409999999999999</v>
      </c>
      <c r="CD24" s="13">
        <f ca="1">IF(BV24="","",INDEX(Travi!$A$1:$K$10000,BV24,11))</f>
        <v>-3.738</v>
      </c>
      <c r="CE24" s="12"/>
      <c r="CF24" s="12"/>
      <c r="CG24" s="12"/>
      <c r="CH24" s="12"/>
      <c r="CI24" s="13"/>
      <c r="CJ24" s="13"/>
      <c r="CK24" s="13"/>
      <c r="CL24" s="13"/>
      <c r="CM24" s="35"/>
      <c r="CN24" s="12">
        <f t="shared" ca="1" si="12"/>
        <v>239</v>
      </c>
      <c r="CO24" s="12">
        <f ca="1">IF(CN24="","",INDEX(Travi!$A$1:$K$10000,CN24,4))</f>
        <v>1</v>
      </c>
      <c r="CP24" s="12" t="str">
        <f ca="1">IF(CN24="","",INDEX(Travi!$A$1:$K$10000,CN24,5))</f>
        <v>Mdes</v>
      </c>
      <c r="CQ24" s="13">
        <f ca="1">IF(CN24="","",INDEX(Travi!$A$1:$K$10000,CN24,6))</f>
        <v>-37.804000000000002</v>
      </c>
      <c r="CR24" s="13">
        <f ca="1">IF(CN24="","",INDEX(Travi!$A$1:$K$10000,CN24,7))</f>
        <v>-22.629000000000001</v>
      </c>
      <c r="CS24" s="13">
        <f ca="1">IF(CN24="","",INDEX(Travi!$A$1:$K$10000,CN24,8))</f>
        <v>-114.992</v>
      </c>
      <c r="CT24" s="13">
        <f ca="1">IF(CN24="","",INDEX(Travi!$A$1:$K$10000,CN24,9))</f>
        <v>-28.917000000000002</v>
      </c>
      <c r="CU24" s="13">
        <f ca="1">IF(CN24="","",INDEX(Travi!$A$1:$K$10000,CN24,10))</f>
        <v>-1.7230000000000001</v>
      </c>
      <c r="CV24" s="13">
        <f ca="1">IF(CN24="","",INDEX(Travi!$A$1:$K$10000,CN24,11))</f>
        <v>-2.5339999999999998</v>
      </c>
      <c r="CW24" s="12"/>
      <c r="CX24" s="12"/>
      <c r="CY24" s="12"/>
      <c r="CZ24" s="12"/>
      <c r="DA24" s="13"/>
      <c r="DB24" s="13"/>
      <c r="DC24" s="13"/>
      <c r="DD24" s="13"/>
      <c r="DE24" s="35"/>
      <c r="DF24" s="12">
        <f t="shared" ca="1" si="13"/>
        <v>239</v>
      </c>
      <c r="DG24" s="12">
        <f ca="1">IF(DF24="","",INDEX(Travi!$A$1:$K$10000,DF24,4))</f>
        <v>1</v>
      </c>
      <c r="DH24" s="12" t="str">
        <f ca="1">IF(DF24="","",INDEX(Travi!$A$1:$K$10000,DF24,5))</f>
        <v>Mdes</v>
      </c>
      <c r="DI24" s="13">
        <f ca="1">IF(DF24="","",INDEX(Travi!$A$1:$K$10000,DF24,6))</f>
        <v>-37.804000000000002</v>
      </c>
      <c r="DJ24" s="13">
        <f ca="1">IF(DF24="","",INDEX(Travi!$A$1:$K$10000,DF24,7))</f>
        <v>-22.629000000000001</v>
      </c>
      <c r="DK24" s="13">
        <f ca="1">IF(DF24="","",INDEX(Travi!$A$1:$K$10000,DF24,8))</f>
        <v>-114.992</v>
      </c>
      <c r="DL24" s="13">
        <f ca="1">IF(DF24="","",INDEX(Travi!$A$1:$K$10000,DF24,9))</f>
        <v>-28.917000000000002</v>
      </c>
      <c r="DM24" s="13">
        <f ca="1">IF(DF24="","",INDEX(Travi!$A$1:$K$10000,DF24,10))</f>
        <v>-1.7230000000000001</v>
      </c>
      <c r="DN24" s="13">
        <f ca="1">IF(DF24="","",INDEX(Travi!$A$1:$K$10000,DF24,11))</f>
        <v>-2.5339999999999998</v>
      </c>
      <c r="DO24" s="12"/>
      <c r="DP24" s="12"/>
      <c r="DQ24" s="12"/>
      <c r="DR24" s="12"/>
      <c r="DS24" s="13"/>
      <c r="DT24" s="13"/>
      <c r="DU24" s="13"/>
      <c r="DV24" s="13"/>
    </row>
    <row r="25" spans="1:126">
      <c r="A25" s="11"/>
      <c r="B25" s="12">
        <f t="shared" ca="1" si="7"/>
        <v>140</v>
      </c>
      <c r="C25" s="12">
        <f ca="1">IF(B25="","",INDEX(Travi!$A$1:$K$10000,B25,4))</f>
        <v>1</v>
      </c>
      <c r="D25" s="12" t="str">
        <f ca="1">IF(B25="","",INDEX(Travi!$A$1:$K$10000,B25,5))</f>
        <v>Vsin</v>
      </c>
      <c r="E25" s="13">
        <f ca="1">IF(B25="","",INDEX(Travi!$A$1:$K$10000,B25,6))</f>
        <v>28.041</v>
      </c>
      <c r="F25" s="13">
        <f ca="1">IF(B25="","",INDEX(Travi!$A$1:$K$10000,B25,7))</f>
        <v>17.181000000000001</v>
      </c>
      <c r="G25" s="13">
        <f ca="1">IF(B25="","",INDEX(Travi!$A$1:$K$10000,B25,8))</f>
        <v>-8.2579999999999991</v>
      </c>
      <c r="H25" s="13">
        <f ca="1">IF(B25="","",INDEX(Travi!$A$1:$K$10000,B25,9))</f>
        <v>-2.0779999999999998</v>
      </c>
      <c r="I25" s="13">
        <f ca="1">IF(B25="","",INDEX(Travi!$A$1:$K$10000,B25,10))</f>
        <v>-0.124</v>
      </c>
      <c r="J25" s="13">
        <f ca="1">IF(B25="","",INDEX(Travi!$A$1:$K$10000,B25,11))</f>
        <v>-0.183</v>
      </c>
      <c r="K25" s="12"/>
      <c r="L25" s="12"/>
      <c r="M25" s="12"/>
      <c r="N25" s="12"/>
      <c r="O25" s="13"/>
      <c r="P25" s="13"/>
      <c r="Q25" s="13"/>
      <c r="R25" s="13"/>
      <c r="S25" s="35"/>
      <c r="T25" s="12">
        <f t="shared" ca="1" si="8"/>
        <v>160</v>
      </c>
      <c r="U25" s="12">
        <f ca="1">IF(T25="","",INDEX(Travi!$A$1:$K$10000,T25,4))</f>
        <v>1</v>
      </c>
      <c r="V25" s="12" t="str">
        <f ca="1">IF(T25="","",INDEX(Travi!$A$1:$K$10000,T25,5))</f>
        <v>Vsin</v>
      </c>
      <c r="W25" s="13">
        <f ca="1">IF(T25="","",INDEX(Travi!$A$1:$K$10000,T25,6))</f>
        <v>22.922000000000001</v>
      </c>
      <c r="X25" s="13">
        <f ca="1">IF(T25="","",INDEX(Travi!$A$1:$K$10000,T25,7))</f>
        <v>14.051</v>
      </c>
      <c r="Y25" s="13">
        <f ca="1">IF(T25="","",INDEX(Travi!$A$1:$K$10000,T25,8))</f>
        <v>-11.465999999999999</v>
      </c>
      <c r="Z25" s="13">
        <f ca="1">IF(T25="","",INDEX(Travi!$A$1:$K$10000,T25,9))</f>
        <v>-2.8839999999999999</v>
      </c>
      <c r="AA25" s="13">
        <f ca="1">IF(T25="","",INDEX(Travi!$A$1:$K$10000,T25,10))</f>
        <v>-0.17199999999999999</v>
      </c>
      <c r="AB25" s="13">
        <f ca="1">IF(T25="","",INDEX(Travi!$A$1:$K$10000,T25,11))</f>
        <v>-0.254</v>
      </c>
      <c r="AC25" s="12"/>
      <c r="AD25" s="12"/>
      <c r="AE25" s="12"/>
      <c r="AF25" s="12"/>
      <c r="AG25" s="13"/>
      <c r="AH25" s="13"/>
      <c r="AI25" s="13"/>
      <c r="AJ25" s="13"/>
      <c r="AK25" s="35"/>
      <c r="AL25" s="12">
        <f t="shared" ca="1" si="9"/>
        <v>180</v>
      </c>
      <c r="AM25" s="12">
        <f ca="1">IF(AL25="","",INDEX(Travi!$A$1:$K$10000,AL25,4))</f>
        <v>1</v>
      </c>
      <c r="AN25" s="12" t="str">
        <f ca="1">IF(AL25="","",INDEX(Travi!$A$1:$K$10000,AL25,5))</f>
        <v>Vsin</v>
      </c>
      <c r="AO25" s="13">
        <f ca="1">IF(AL25="","",INDEX(Travi!$A$1:$K$10000,AL25,6))</f>
        <v>53.051000000000002</v>
      </c>
      <c r="AP25" s="13">
        <f ca="1">IF(AL25="","",INDEX(Travi!$A$1:$K$10000,AL25,7))</f>
        <v>31.96</v>
      </c>
      <c r="AQ25" s="13">
        <f ca="1">IF(AL25="","",INDEX(Travi!$A$1:$K$10000,AL25,8))</f>
        <v>-12.57</v>
      </c>
      <c r="AR25" s="13">
        <f ca="1">IF(AL25="","",INDEX(Travi!$A$1:$K$10000,AL25,9))</f>
        <v>-3.1549999999999998</v>
      </c>
      <c r="AS25" s="13">
        <f ca="1">IF(AL25="","",INDEX(Travi!$A$1:$K$10000,AL25,10))</f>
        <v>-0.188</v>
      </c>
      <c r="AT25" s="13">
        <f ca="1">IF(AL25="","",INDEX(Travi!$A$1:$K$10000,AL25,11))</f>
        <v>-0.27600000000000002</v>
      </c>
      <c r="AU25" s="12"/>
      <c r="AV25" s="12"/>
      <c r="AW25" s="12"/>
      <c r="AX25" s="12"/>
      <c r="AY25" s="13"/>
      <c r="AZ25" s="13"/>
      <c r="BA25" s="13"/>
      <c r="BB25" s="13"/>
      <c r="BC25" s="35"/>
      <c r="BD25" s="12">
        <f t="shared" ca="1" si="10"/>
        <v>200</v>
      </c>
      <c r="BE25" s="12">
        <f ca="1">IF(BD25="","",INDEX(Travi!$A$1:$K$10000,BD25,4))</f>
        <v>1</v>
      </c>
      <c r="BF25" s="12" t="str">
        <f ca="1">IF(BD25="","",INDEX(Travi!$A$1:$K$10000,BD25,5))</f>
        <v>Vsin</v>
      </c>
      <c r="BG25" s="13">
        <f ca="1">IF(BD25="","",INDEX(Travi!$A$1:$K$10000,BD25,6))</f>
        <v>87.358000000000004</v>
      </c>
      <c r="BH25" s="13">
        <f ca="1">IF(BD25="","",INDEX(Travi!$A$1:$K$10000,BD25,7))</f>
        <v>52.238</v>
      </c>
      <c r="BI25" s="13">
        <f ca="1">IF(BD25="","",INDEX(Travi!$A$1:$K$10000,BD25,8))</f>
        <v>-84.352999999999994</v>
      </c>
      <c r="BJ25" s="13">
        <f ca="1">IF(BD25="","",INDEX(Travi!$A$1:$K$10000,BD25,9))</f>
        <v>-21.222000000000001</v>
      </c>
      <c r="BK25" s="13">
        <f ca="1">IF(BD25="","",INDEX(Travi!$A$1:$K$10000,BD25,10))</f>
        <v>-1.266</v>
      </c>
      <c r="BL25" s="13">
        <f ca="1">IF(BD25="","",INDEX(Travi!$A$1:$K$10000,BD25,11))</f>
        <v>-1.8620000000000001</v>
      </c>
      <c r="BM25" s="12"/>
      <c r="BN25" s="12"/>
      <c r="BO25" s="12"/>
      <c r="BP25" s="12"/>
      <c r="BQ25" s="13"/>
      <c r="BR25" s="13"/>
      <c r="BS25" s="13"/>
      <c r="BT25" s="13"/>
      <c r="BU25" s="35"/>
      <c r="BV25" s="12">
        <f t="shared" ca="1" si="11"/>
        <v>220</v>
      </c>
      <c r="BW25" s="12">
        <f ca="1">IF(BV25="","",INDEX(Travi!$A$1:$K$10000,BV25,4))</f>
        <v>1</v>
      </c>
      <c r="BX25" s="12" t="str">
        <f ca="1">IF(BV25="","",INDEX(Travi!$A$1:$K$10000,BV25,5))</f>
        <v>Vsin</v>
      </c>
      <c r="BY25" s="13">
        <f ca="1">IF(BV25="","",INDEX(Travi!$A$1:$K$10000,BV25,6))</f>
        <v>118.643</v>
      </c>
      <c r="BZ25" s="13">
        <f ca="1">IF(BV25="","",INDEX(Travi!$A$1:$K$10000,BV25,7))</f>
        <v>70.95</v>
      </c>
      <c r="CA25" s="13">
        <f ca="1">IF(BV25="","",INDEX(Travi!$A$1:$K$10000,BV25,8))</f>
        <v>-80.44</v>
      </c>
      <c r="CB25" s="13">
        <f ca="1">IF(BV25="","",INDEX(Travi!$A$1:$K$10000,BV25,9))</f>
        <v>-20.225999999999999</v>
      </c>
      <c r="CC25" s="13">
        <f ca="1">IF(BV25="","",INDEX(Travi!$A$1:$K$10000,BV25,10))</f>
        <v>-1.2070000000000001</v>
      </c>
      <c r="CD25" s="13">
        <f ca="1">IF(BV25="","",INDEX(Travi!$A$1:$K$10000,BV25,11))</f>
        <v>-1.776</v>
      </c>
      <c r="CE25" s="12"/>
      <c r="CF25" s="12"/>
      <c r="CG25" s="12"/>
      <c r="CH25" s="12"/>
      <c r="CI25" s="13"/>
      <c r="CJ25" s="13"/>
      <c r="CK25" s="13"/>
      <c r="CL25" s="13"/>
      <c r="CM25" s="35"/>
      <c r="CN25" s="12">
        <f t="shared" ca="1" si="12"/>
        <v>240</v>
      </c>
      <c r="CO25" s="12">
        <f ca="1">IF(CN25="","",INDEX(Travi!$A$1:$K$10000,CN25,4))</f>
        <v>1</v>
      </c>
      <c r="CP25" s="12" t="str">
        <f ca="1">IF(CN25="","",INDEX(Travi!$A$1:$K$10000,CN25,5))</f>
        <v>Vsin</v>
      </c>
      <c r="CQ25" s="13">
        <f ca="1">IF(CN25="","",INDEX(Travi!$A$1:$K$10000,CN25,6))</f>
        <v>109.87</v>
      </c>
      <c r="CR25" s="13">
        <f ca="1">IF(CN25="","",INDEX(Travi!$A$1:$K$10000,CN25,7))</f>
        <v>65.709000000000003</v>
      </c>
      <c r="CS25" s="13">
        <f ca="1">IF(CN25="","",INDEX(Travi!$A$1:$K$10000,CN25,8))</f>
        <v>-74.242999999999995</v>
      </c>
      <c r="CT25" s="13">
        <f ca="1">IF(CN25="","",INDEX(Travi!$A$1:$K$10000,CN25,9))</f>
        <v>-18.675000000000001</v>
      </c>
      <c r="CU25" s="13">
        <f ca="1">IF(CN25="","",INDEX(Travi!$A$1:$K$10000,CN25,10))</f>
        <v>-1.1140000000000001</v>
      </c>
      <c r="CV25" s="13">
        <f ca="1">IF(CN25="","",INDEX(Travi!$A$1:$K$10000,CN25,11))</f>
        <v>-1.639</v>
      </c>
      <c r="CW25" s="12"/>
      <c r="CX25" s="12"/>
      <c r="CY25" s="12"/>
      <c r="CZ25" s="12"/>
      <c r="DA25" s="13"/>
      <c r="DB25" s="13"/>
      <c r="DC25" s="13"/>
      <c r="DD25" s="13"/>
      <c r="DE25" s="35"/>
      <c r="DF25" s="12">
        <f t="shared" ca="1" si="13"/>
        <v>240</v>
      </c>
      <c r="DG25" s="12">
        <f ca="1">IF(DF25="","",INDEX(Travi!$A$1:$K$10000,DF25,4))</f>
        <v>1</v>
      </c>
      <c r="DH25" s="12" t="str">
        <f ca="1">IF(DF25="","",INDEX(Travi!$A$1:$K$10000,DF25,5))</f>
        <v>Vsin</v>
      </c>
      <c r="DI25" s="13">
        <f ca="1">IF(DF25="","",INDEX(Travi!$A$1:$K$10000,DF25,6))</f>
        <v>109.87</v>
      </c>
      <c r="DJ25" s="13">
        <f ca="1">IF(DF25="","",INDEX(Travi!$A$1:$K$10000,DF25,7))</f>
        <v>65.709000000000003</v>
      </c>
      <c r="DK25" s="13">
        <f ca="1">IF(DF25="","",INDEX(Travi!$A$1:$K$10000,DF25,8))</f>
        <v>-74.242999999999995</v>
      </c>
      <c r="DL25" s="13">
        <f ca="1">IF(DF25="","",INDEX(Travi!$A$1:$K$10000,DF25,9))</f>
        <v>-18.675000000000001</v>
      </c>
      <c r="DM25" s="13">
        <f ca="1">IF(DF25="","",INDEX(Travi!$A$1:$K$10000,DF25,10))</f>
        <v>-1.1140000000000001</v>
      </c>
      <c r="DN25" s="13">
        <f ca="1">IF(DF25="","",INDEX(Travi!$A$1:$K$10000,DF25,11))</f>
        <v>-1.639</v>
      </c>
      <c r="DO25" s="12"/>
      <c r="DP25" s="12"/>
      <c r="DQ25" s="12"/>
      <c r="DR25" s="12"/>
      <c r="DS25" s="13"/>
      <c r="DT25" s="13"/>
      <c r="DU25" s="13"/>
      <c r="DV25" s="13"/>
    </row>
    <row r="26" spans="1:126">
      <c r="A26" s="11"/>
      <c r="B26" s="12">
        <f t="shared" ca="1" si="7"/>
        <v>141</v>
      </c>
      <c r="C26" s="12">
        <f ca="1">IF(B26="","",INDEX(Travi!$A$1:$K$10000,B26,4))</f>
        <v>1</v>
      </c>
      <c r="D26" s="12" t="str">
        <f ca="1">IF(B26="","",INDEX(Travi!$A$1:$K$10000,B26,5))</f>
        <v>Vdes</v>
      </c>
      <c r="E26" s="13">
        <f ca="1">IF(B26="","",INDEX(Travi!$A$1:$K$10000,B26,6))</f>
        <v>-28.876000000000001</v>
      </c>
      <c r="F26" s="13">
        <f ca="1">IF(B26="","",INDEX(Travi!$A$1:$K$10000,B26,7))</f>
        <v>-17.693000000000001</v>
      </c>
      <c r="G26" s="13">
        <f ca="1">IF(B26="","",INDEX(Travi!$A$1:$K$10000,B26,8))</f>
        <v>-8.2579999999999991</v>
      </c>
      <c r="H26" s="13">
        <f ca="1">IF(B26="","",INDEX(Travi!$A$1:$K$10000,B26,9))</f>
        <v>-2.0779999999999998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5"/>
      <c r="T26" s="12">
        <f t="shared" ca="1" si="8"/>
        <v>161</v>
      </c>
      <c r="U26" s="12">
        <f ca="1">IF(T26="","",INDEX(Travi!$A$1:$K$10000,T26,4))</f>
        <v>1</v>
      </c>
      <c r="V26" s="12" t="str">
        <f ca="1">IF(T26="","",INDEX(Travi!$A$1:$K$10000,T26,5))</f>
        <v>Vdes</v>
      </c>
      <c r="W26" s="13">
        <f ca="1">IF(T26="","",INDEX(Travi!$A$1:$K$10000,T26,6))</f>
        <v>-23.096</v>
      </c>
      <c r="X26" s="13">
        <f ca="1">IF(T26="","",INDEX(Travi!$A$1:$K$10000,T26,7))</f>
        <v>-14.145</v>
      </c>
      <c r="Y26" s="13">
        <f ca="1">IF(T26="","",INDEX(Travi!$A$1:$K$10000,T26,8))</f>
        <v>-11.465999999999999</v>
      </c>
      <c r="Z26" s="13">
        <f ca="1">IF(T26="","",INDEX(Travi!$A$1:$K$10000,T26,9))</f>
        <v>-2.8839999999999999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13"/>
      <c r="AK26" s="35"/>
      <c r="AL26" s="12">
        <f t="shared" ca="1" si="9"/>
        <v>181</v>
      </c>
      <c r="AM26" s="12">
        <f ca="1">IF(AL26="","",INDEX(Travi!$A$1:$K$10000,AL26,4))</f>
        <v>1</v>
      </c>
      <c r="AN26" s="12" t="str">
        <f ca="1">IF(AL26="","",INDEX(Travi!$A$1:$K$10000,AL26,5))</f>
        <v>Vdes</v>
      </c>
      <c r="AO26" s="13">
        <f ca="1">IF(AL26="","",INDEX(Travi!$A$1:$K$10000,AL26,6))</f>
        <v>-54.529000000000003</v>
      </c>
      <c r="AP26" s="13">
        <f ca="1">IF(AL26="","",INDEX(Travi!$A$1:$K$10000,AL26,7))</f>
        <v>-32.840000000000003</v>
      </c>
      <c r="AQ26" s="13">
        <f ca="1">IF(AL26="","",INDEX(Travi!$A$1:$K$10000,AL26,8))</f>
        <v>-12.57</v>
      </c>
      <c r="AR26" s="13">
        <f ca="1">IF(AL26="","",INDEX(Travi!$A$1:$K$10000,AL26,9))</f>
        <v>-3.1549999999999998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13"/>
      <c r="BC26" s="35"/>
      <c r="BD26" s="12">
        <f t="shared" ca="1" si="10"/>
        <v>201</v>
      </c>
      <c r="BE26" s="12">
        <f ca="1">IF(BD26="","",INDEX(Travi!$A$1:$K$10000,BD26,4))</f>
        <v>1</v>
      </c>
      <c r="BF26" s="12" t="str">
        <f ca="1">IF(BD26="","",INDEX(Travi!$A$1:$K$10000,BD26,5))</f>
        <v>Vdes</v>
      </c>
      <c r="BG26" s="13">
        <f ca="1">IF(BD26="","",INDEX(Travi!$A$1:$K$10000,BD26,6))</f>
        <v>-95.233999999999995</v>
      </c>
      <c r="BH26" s="13">
        <f ca="1">IF(BD26="","",INDEX(Travi!$A$1:$K$10000,BD26,7))</f>
        <v>-56.978000000000002</v>
      </c>
      <c r="BI26" s="13">
        <f ca="1">IF(BD26="","",INDEX(Travi!$A$1:$K$10000,BD26,8))</f>
        <v>-84.352999999999994</v>
      </c>
      <c r="BJ26" s="13">
        <f ca="1">IF(BD26="","",INDEX(Travi!$A$1:$K$10000,BD26,9))</f>
        <v>-21.222000000000001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13"/>
      <c r="BU26" s="35"/>
      <c r="BV26" s="12">
        <f t="shared" ca="1" si="11"/>
        <v>221</v>
      </c>
      <c r="BW26" s="12">
        <f ca="1">IF(BV26="","",INDEX(Travi!$A$1:$K$10000,BV26,4))</f>
        <v>1</v>
      </c>
      <c r="BX26" s="12" t="str">
        <f ca="1">IF(BV26="","",INDEX(Travi!$A$1:$K$10000,BV26,5))</f>
        <v>Vdes</v>
      </c>
      <c r="BY26" s="13">
        <f ca="1">IF(BV26="","",INDEX(Travi!$A$1:$K$10000,BV26,6))</f>
        <v>-121.009</v>
      </c>
      <c r="BZ26" s="13">
        <f ca="1">IF(BV26="","",INDEX(Travi!$A$1:$K$10000,BV26,7))</f>
        <v>-72.396000000000001</v>
      </c>
      <c r="CA26" s="13">
        <f ca="1">IF(BV26="","",INDEX(Travi!$A$1:$K$10000,BV26,8))</f>
        <v>-80.44</v>
      </c>
      <c r="CB26" s="13">
        <f ca="1">IF(BV26="","",INDEX(Travi!$A$1:$K$10000,BV26,9))</f>
        <v>-20.225999999999999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13"/>
      <c r="CM26" s="35"/>
      <c r="CN26" s="12">
        <f t="shared" ca="1" si="12"/>
        <v>241</v>
      </c>
      <c r="CO26" s="12">
        <f ca="1">IF(CN26="","",INDEX(Travi!$A$1:$K$10000,CN26,4))</f>
        <v>1</v>
      </c>
      <c r="CP26" s="12" t="str">
        <f ca="1">IF(CN26="","",INDEX(Travi!$A$1:$K$10000,CN26,5))</f>
        <v>Vdes</v>
      </c>
      <c r="CQ26" s="13">
        <f ca="1">IF(CN26="","",INDEX(Travi!$A$1:$K$10000,CN26,6))</f>
        <v>-95.546000000000006</v>
      </c>
      <c r="CR26" s="13">
        <f ca="1">IF(CN26="","",INDEX(Travi!$A$1:$K$10000,CN26,7))</f>
        <v>-57.158999999999999</v>
      </c>
      <c r="CS26" s="13">
        <f ca="1">IF(CN26="","",INDEX(Travi!$A$1:$K$10000,CN26,8))</f>
        <v>-74.242999999999995</v>
      </c>
      <c r="CT26" s="13">
        <f ca="1">IF(CN26="","",INDEX(Travi!$A$1:$K$10000,CN26,9))</f>
        <v>-18.675000000000001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13"/>
      <c r="DE26" s="35"/>
      <c r="DF26" s="12">
        <f t="shared" ca="1" si="13"/>
        <v>241</v>
      </c>
      <c r="DG26" s="12">
        <f ca="1">IF(DF26="","",INDEX(Travi!$A$1:$K$10000,DF26,4))</f>
        <v>1</v>
      </c>
      <c r="DH26" s="12" t="str">
        <f ca="1">IF(DF26="","",INDEX(Travi!$A$1:$K$10000,DF26,5))</f>
        <v>Vdes</v>
      </c>
      <c r="DI26" s="13">
        <f ca="1">IF(DF26="","",INDEX(Travi!$A$1:$K$10000,DF26,6))</f>
        <v>-95.546000000000006</v>
      </c>
      <c r="DJ26" s="13">
        <f ca="1">IF(DF26="","",INDEX(Travi!$A$1:$K$10000,DF26,7))</f>
        <v>-57.158999999999999</v>
      </c>
      <c r="DK26" s="13">
        <f ca="1">IF(DF26="","",INDEX(Travi!$A$1:$K$10000,DF26,8))</f>
        <v>-74.242999999999995</v>
      </c>
      <c r="DL26" s="13">
        <f ca="1">IF(DF26="","",INDEX(Travi!$A$1:$K$10000,DF26,9))</f>
        <v>-18.675000000000001</v>
      </c>
      <c r="DM26" s="13">
        <f ca="1">IF(DF26="","",INDEX(Travi!$A$1:$K$10000,DF26,10))</f>
        <v>-1.1140000000000001</v>
      </c>
      <c r="DN26" s="13">
        <f ca="1">IF(DF26="","",INDEX(Travi!$A$1:$K$10000,DF26,11))</f>
        <v>-1.639</v>
      </c>
      <c r="DO26" s="12"/>
      <c r="DP26" s="12"/>
      <c r="DQ26" s="12"/>
      <c r="DR26" s="12"/>
      <c r="DS26" s="13"/>
      <c r="DT26" s="13"/>
      <c r="DU26" s="13"/>
      <c r="DV26" s="13"/>
    </row>
    <row r="27" spans="1:126">
      <c r="A27" s="11"/>
      <c r="B27" s="12" t="str">
        <f t="shared" ca="1" si="7"/>
        <v/>
      </c>
      <c r="C27" s="12" t="str">
        <f ca="1">IF(B27="","",INDEX(Travi!$A$1:$K$10000,B27,4))</f>
        <v/>
      </c>
      <c r="D27" s="12" t="str">
        <f ca="1">IF(B27="","",INDEX(Travi!$A$1:$K$10000,B27,5))</f>
        <v/>
      </c>
      <c r="E27" s="12" t="str">
        <f ca="1">IF(B27="","",INDEX(Travi!$A$1:$K$10000,B27,6))</f>
        <v/>
      </c>
      <c r="F27" s="12" t="str">
        <f ca="1">IF(B27="","",INDEX(Travi!$A$1:$K$10000,B27,7))</f>
        <v/>
      </c>
      <c r="G27" s="12" t="str">
        <f ca="1">IF(B27="","",INDEX(Travi!$A$1:$K$10000,B27,8))</f>
        <v/>
      </c>
      <c r="H27" s="12" t="str">
        <f ca="1">IF(B27="","",INDEX(Travi!$A$1:$K$10000,B27,9))</f>
        <v/>
      </c>
      <c r="I27" s="12" t="str">
        <f ca="1">IF(B27="","",INDEX(Travi!$A$1:$K$10000,B27,10))</f>
        <v/>
      </c>
      <c r="J27" s="12" t="str">
        <f ca="1">IF(B27="","",INDEX(Travi!$A$1:$K$10000,B27,11))</f>
        <v/>
      </c>
      <c r="K27" s="12"/>
      <c r="L27" s="12"/>
      <c r="M27" s="12"/>
      <c r="N27" s="12"/>
      <c r="O27" s="13"/>
      <c r="P27" s="13"/>
      <c r="Q27" s="13"/>
      <c r="R27" s="13"/>
      <c r="S27" s="35"/>
      <c r="T27" s="12" t="str">
        <f t="shared" ca="1" si="8"/>
        <v/>
      </c>
      <c r="U27" s="12" t="str">
        <f ca="1">IF(T27="","",INDEX(Travi!$A$1:$K$10000,T27,4))</f>
        <v/>
      </c>
      <c r="V27" s="12" t="str">
        <f ca="1">IF(T27="","",INDEX(Travi!$A$1:$K$10000,T27,5))</f>
        <v/>
      </c>
      <c r="W27" s="12" t="str">
        <f ca="1">IF(T27="","",INDEX(Travi!$A$1:$K$10000,T27,6))</f>
        <v/>
      </c>
      <c r="X27" s="12" t="str">
        <f ca="1">IF(T27="","",INDEX(Travi!$A$1:$K$10000,T27,7))</f>
        <v/>
      </c>
      <c r="Y27" s="12" t="str">
        <f ca="1">IF(T27="","",INDEX(Travi!$A$1:$K$10000,T27,8))</f>
        <v/>
      </c>
      <c r="Z27" s="12" t="str">
        <f ca="1">IF(T27="","",INDEX(Travi!$A$1:$K$10000,T27,9))</f>
        <v/>
      </c>
      <c r="AA27" s="12" t="str">
        <f ca="1">IF(T27="","",INDEX(Travi!$A$1:$K$10000,T27,10))</f>
        <v/>
      </c>
      <c r="AB27" s="12" t="str">
        <f ca="1">IF(T27="","",INDEX(Travi!$A$1:$K$10000,T27,11))</f>
        <v/>
      </c>
      <c r="AC27" s="12"/>
      <c r="AD27" s="12"/>
      <c r="AE27" s="12"/>
      <c r="AF27" s="12"/>
      <c r="AG27" s="13"/>
      <c r="AH27" s="13"/>
      <c r="AI27" s="13"/>
      <c r="AJ27" s="13"/>
      <c r="AK27" s="35"/>
      <c r="AL27" s="12" t="str">
        <f t="shared" ca="1" si="9"/>
        <v/>
      </c>
      <c r="AM27" s="12" t="str">
        <f ca="1">IF(AL27="","",INDEX(Travi!$A$1:$K$10000,AL27,4))</f>
        <v/>
      </c>
      <c r="AN27" s="12" t="str">
        <f ca="1">IF(AL27="","",INDEX(Travi!$A$1:$K$10000,AL27,5))</f>
        <v/>
      </c>
      <c r="AO27" s="12" t="str">
        <f ca="1">IF(AL27="","",INDEX(Travi!$A$1:$K$10000,AL27,6))</f>
        <v/>
      </c>
      <c r="AP27" s="12" t="str">
        <f ca="1">IF(AL27="","",INDEX(Travi!$A$1:$K$10000,AL27,7))</f>
        <v/>
      </c>
      <c r="AQ27" s="12" t="str">
        <f ca="1">IF(AL27="","",INDEX(Travi!$A$1:$K$10000,AL27,8))</f>
        <v/>
      </c>
      <c r="AR27" s="12" t="str">
        <f ca="1">IF(AL27="","",INDEX(Travi!$A$1:$K$10000,AL27,9))</f>
        <v/>
      </c>
      <c r="AS27" s="12" t="str">
        <f ca="1">IF(AL27="","",INDEX(Travi!$A$1:$K$10000,AL27,10))</f>
        <v/>
      </c>
      <c r="AT27" s="12" t="str">
        <f ca="1">IF(AL27="","",INDEX(Travi!$A$1:$K$10000,AL27,11))</f>
        <v/>
      </c>
      <c r="AU27" s="12"/>
      <c r="AV27" s="12"/>
      <c r="AW27" s="12"/>
      <c r="AX27" s="12"/>
      <c r="AY27" s="13"/>
      <c r="AZ27" s="13"/>
      <c r="BA27" s="13"/>
      <c r="BB27" s="13"/>
      <c r="BC27" s="35"/>
      <c r="BD27" s="12" t="str">
        <f t="shared" ca="1" si="10"/>
        <v/>
      </c>
      <c r="BE27" s="12" t="str">
        <f ca="1">IF(BD27="","",INDEX(Travi!$A$1:$K$10000,BD27,4))</f>
        <v/>
      </c>
      <c r="BF27" s="12" t="str">
        <f ca="1">IF(BD27="","",INDEX(Travi!$A$1:$K$10000,BD27,5))</f>
        <v/>
      </c>
      <c r="BG27" s="12" t="str">
        <f ca="1">IF(BD27="","",INDEX(Travi!$A$1:$K$10000,BD27,6))</f>
        <v/>
      </c>
      <c r="BH27" s="12" t="str">
        <f ca="1">IF(BD27="","",INDEX(Travi!$A$1:$K$10000,BD27,7))</f>
        <v/>
      </c>
      <c r="BI27" s="12" t="str">
        <f ca="1">IF(BD27="","",INDEX(Travi!$A$1:$K$10000,BD27,8))</f>
        <v/>
      </c>
      <c r="BJ27" s="12" t="str">
        <f ca="1">IF(BD27="","",INDEX(Travi!$A$1:$K$10000,BD27,9))</f>
        <v/>
      </c>
      <c r="BK27" s="12" t="str">
        <f ca="1">IF(BD27="","",INDEX(Travi!$A$1:$K$10000,BD27,10))</f>
        <v/>
      </c>
      <c r="BL27" s="12" t="str">
        <f ca="1">IF(BD27="","",INDEX(Travi!$A$1:$K$10000,BD27,11))</f>
        <v/>
      </c>
      <c r="BM27" s="12"/>
      <c r="BN27" s="12"/>
      <c r="BO27" s="12"/>
      <c r="BP27" s="12"/>
      <c r="BQ27" s="13"/>
      <c r="BR27" s="13"/>
      <c r="BS27" s="13"/>
      <c r="BT27" s="13"/>
      <c r="BU27" s="35"/>
      <c r="BV27" s="12" t="str">
        <f t="shared" ca="1" si="11"/>
        <v/>
      </c>
      <c r="BW27" s="12" t="str">
        <f ca="1">IF(BV27="","",INDEX(Travi!$A$1:$K$10000,BV27,4))</f>
        <v/>
      </c>
      <c r="BX27" s="12" t="str">
        <f ca="1">IF(BV27="","",INDEX(Travi!$A$1:$K$10000,BV27,5))</f>
        <v/>
      </c>
      <c r="BY27" s="12" t="str">
        <f ca="1">IF(BV27="","",INDEX(Travi!$A$1:$K$10000,BV27,6))</f>
        <v/>
      </c>
      <c r="BZ27" s="12" t="str">
        <f ca="1">IF(BV27="","",INDEX(Travi!$A$1:$K$10000,BV27,7))</f>
        <v/>
      </c>
      <c r="CA27" s="12" t="str">
        <f ca="1">IF(BV27="","",INDEX(Travi!$A$1:$K$10000,BV27,8))</f>
        <v/>
      </c>
      <c r="CB27" s="12" t="str">
        <f ca="1">IF(BV27="","",INDEX(Travi!$A$1:$K$10000,BV27,9))</f>
        <v/>
      </c>
      <c r="CC27" s="12" t="str">
        <f ca="1">IF(BV27="","",INDEX(Travi!$A$1:$K$10000,BV27,10))</f>
        <v/>
      </c>
      <c r="CD27" s="12" t="str">
        <f ca="1">IF(BV27="","",INDEX(Travi!$A$1:$K$10000,BV27,11))</f>
        <v/>
      </c>
      <c r="CE27" s="12"/>
      <c r="CF27" s="12"/>
      <c r="CG27" s="12"/>
      <c r="CH27" s="12"/>
      <c r="CI27" s="13"/>
      <c r="CJ27" s="13"/>
      <c r="CK27" s="13"/>
      <c r="CL27" s="13"/>
      <c r="CM27" s="35"/>
      <c r="CN27" s="12" t="str">
        <f t="shared" ca="1" si="12"/>
        <v/>
      </c>
      <c r="CO27" s="12" t="str">
        <f ca="1">IF(CN27="","",INDEX(Travi!$A$1:$K$10000,CN27,4))</f>
        <v/>
      </c>
      <c r="CP27" s="12" t="str">
        <f ca="1">IF(CN27="","",INDEX(Travi!$A$1:$K$10000,CN27,5))</f>
        <v/>
      </c>
      <c r="CQ27" s="12" t="str">
        <f ca="1">IF(CN27="","",INDEX(Travi!$A$1:$K$10000,CN27,6))</f>
        <v/>
      </c>
      <c r="CR27" s="12" t="str">
        <f ca="1">IF(CN27="","",INDEX(Travi!$A$1:$K$10000,CN27,7))</f>
        <v/>
      </c>
      <c r="CS27" s="12" t="str">
        <f ca="1">IF(CN27="","",INDEX(Travi!$A$1:$K$10000,CN27,8))</f>
        <v/>
      </c>
      <c r="CT27" s="12" t="str">
        <f ca="1">IF(CN27="","",INDEX(Travi!$A$1:$K$10000,CN27,9))</f>
        <v/>
      </c>
      <c r="CU27" s="12" t="str">
        <f ca="1">IF(CN27="","",INDEX(Travi!$A$1:$K$10000,CN27,10))</f>
        <v/>
      </c>
      <c r="CV27" s="12" t="str">
        <f ca="1">IF(CN27="","",INDEX(Travi!$A$1:$K$10000,CN27,11))</f>
        <v/>
      </c>
      <c r="CW27" s="12"/>
      <c r="CX27" s="12"/>
      <c r="CY27" s="12"/>
      <c r="CZ27" s="12"/>
      <c r="DA27" s="13"/>
      <c r="DB27" s="13"/>
      <c r="DC27" s="13"/>
      <c r="DD27" s="13"/>
      <c r="DE27" s="35"/>
      <c r="DF27" s="12" t="str">
        <f t="shared" ca="1" si="13"/>
        <v/>
      </c>
      <c r="DG27" s="12" t="str">
        <f ca="1">IF(DF27="","",INDEX(Travi!$A$1:$K$10000,DF27,4))</f>
        <v/>
      </c>
      <c r="DH27" s="12" t="str">
        <f ca="1">IF(DF27="","",INDEX(Travi!$A$1:$K$10000,DF27,5))</f>
        <v/>
      </c>
      <c r="DI27" s="12" t="str">
        <f ca="1">IF(DF27="","",INDEX(Travi!$A$1:$K$10000,DF27,6))</f>
        <v/>
      </c>
      <c r="DJ27" s="12" t="str">
        <f ca="1">IF(DF27="","",INDEX(Travi!$A$1:$K$10000,DF27,7))</f>
        <v/>
      </c>
      <c r="DK27" s="12" t="str">
        <f ca="1">IF(DF27="","",INDEX(Travi!$A$1:$K$10000,DF27,8))</f>
        <v/>
      </c>
      <c r="DL27" s="12" t="str">
        <f ca="1">IF(DF27="","",INDEX(Travi!$A$1:$K$10000,DF27,9))</f>
        <v/>
      </c>
      <c r="DM27" s="12" t="str">
        <f ca="1">IF(DF27="","",INDEX(Travi!$A$1:$K$10000,DF27,10))</f>
        <v/>
      </c>
      <c r="DN27" s="12" t="str">
        <f ca="1">IF(DF27="","",INDEX(Travi!$A$1:$K$10000,DF27,11))</f>
        <v/>
      </c>
      <c r="DO27" s="12"/>
      <c r="DP27" s="12"/>
      <c r="DQ27" s="12"/>
      <c r="DR27" s="12"/>
      <c r="DS27" s="13"/>
      <c r="DT27" s="13"/>
      <c r="DU27" s="13"/>
      <c r="DV27" s="13"/>
    </row>
    <row r="28" spans="1:126">
      <c r="A28" s="11"/>
      <c r="B28" s="12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L28" s="12"/>
      <c r="M28" s="12"/>
      <c r="N28" s="12"/>
      <c r="O28" s="13"/>
      <c r="P28" s="13"/>
      <c r="Q28" s="13"/>
      <c r="R28" s="13"/>
      <c r="S28" s="35"/>
      <c r="T28" s="12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D28" s="12"/>
      <c r="AE28" s="12"/>
      <c r="AF28" s="12"/>
      <c r="AG28" s="13"/>
      <c r="AH28" s="13"/>
      <c r="AI28" s="13"/>
      <c r="AJ28" s="13"/>
      <c r="AK28" s="35"/>
      <c r="AL28" s="12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V28" s="12"/>
      <c r="AW28" s="12"/>
      <c r="AX28" s="12"/>
      <c r="AY28" s="13"/>
      <c r="AZ28" s="13"/>
      <c r="BA28" s="13"/>
      <c r="BB28" s="13"/>
      <c r="BC28" s="35"/>
      <c r="BD28" s="12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N28" s="12"/>
      <c r="BO28" s="12"/>
      <c r="BP28" s="12"/>
      <c r="BQ28" s="13"/>
      <c r="BR28" s="13"/>
      <c r="BS28" s="13"/>
      <c r="BT28" s="13"/>
      <c r="BU28" s="35"/>
      <c r="BV28" s="12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F28" s="12"/>
      <c r="CG28" s="12"/>
      <c r="CH28" s="12"/>
      <c r="CI28" s="13"/>
      <c r="CJ28" s="13"/>
      <c r="CK28" s="13"/>
      <c r="CL28" s="13"/>
      <c r="CM28" s="35"/>
      <c r="CN28" s="12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X28" s="12"/>
      <c r="CY28" s="12"/>
      <c r="CZ28" s="12"/>
      <c r="DA28" s="13"/>
      <c r="DB28" s="13"/>
      <c r="DC28" s="13"/>
      <c r="DD28" s="13"/>
      <c r="DE28" s="35"/>
      <c r="DF28" s="12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P28" s="12"/>
      <c r="DQ28" s="12"/>
      <c r="DR28" s="12"/>
      <c r="DS28" s="13"/>
      <c r="DT28" s="13"/>
      <c r="DU28" s="13"/>
      <c r="DV28" s="13"/>
    </row>
    <row r="29" spans="1:126">
      <c r="A29" s="11"/>
      <c r="B29" s="12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K29" s="12"/>
      <c r="L29" s="12"/>
      <c r="M29" s="12"/>
      <c r="N29" s="12"/>
      <c r="O29" s="13"/>
      <c r="P29" s="13"/>
      <c r="Q29" s="13"/>
      <c r="R29" s="13"/>
      <c r="S29" s="35"/>
      <c r="T29" s="12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C29" s="12"/>
      <c r="AD29" s="12"/>
      <c r="AE29" s="12"/>
      <c r="AF29" s="12"/>
      <c r="AG29" s="13"/>
      <c r="AH29" s="13"/>
      <c r="AI29" s="13"/>
      <c r="AJ29" s="13"/>
      <c r="AK29" s="35"/>
      <c r="AL29" s="12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U29" s="12"/>
      <c r="AV29" s="12"/>
      <c r="AW29" s="12"/>
      <c r="AX29" s="12"/>
      <c r="AY29" s="13"/>
      <c r="AZ29" s="13"/>
      <c r="BA29" s="13"/>
      <c r="BB29" s="13"/>
      <c r="BC29" s="35"/>
      <c r="BD29" s="12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M29" s="12"/>
      <c r="BN29" s="12"/>
      <c r="BO29" s="12"/>
      <c r="BP29" s="12"/>
      <c r="BQ29" s="13"/>
      <c r="BR29" s="13"/>
      <c r="BS29" s="13"/>
      <c r="BT29" s="13"/>
      <c r="BU29" s="35"/>
      <c r="BV29" s="12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E29" s="12"/>
      <c r="CF29" s="12"/>
      <c r="CG29" s="12"/>
      <c r="CH29" s="12"/>
      <c r="CI29" s="13"/>
      <c r="CJ29" s="13"/>
      <c r="CK29" s="13"/>
      <c r="CL29" s="13"/>
      <c r="CM29" s="35"/>
      <c r="CN29" s="12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W29" s="12"/>
      <c r="CX29" s="12"/>
      <c r="CY29" s="12"/>
      <c r="CZ29" s="12"/>
      <c r="DA29" s="13"/>
      <c r="DB29" s="13"/>
      <c r="DC29" s="13"/>
      <c r="DD29" s="13"/>
      <c r="DE29" s="35"/>
      <c r="DF29" s="12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O29" s="12"/>
      <c r="DP29" s="12"/>
      <c r="DQ29" s="12"/>
      <c r="DR29" s="12"/>
      <c r="DS29" s="13"/>
      <c r="DT29" s="13"/>
      <c r="DU29" s="13"/>
      <c r="DV29" s="13"/>
    </row>
    <row r="30" spans="1:126">
      <c r="A30" s="14"/>
      <c r="B30" s="15" t="str">
        <f t="shared" ca="1" si="7"/>
        <v/>
      </c>
      <c r="C30" s="26" t="str">
        <f ca="1">IF(B30="","",INDEX(Travi!$A$1:$K$10000,B30,4))</f>
        <v/>
      </c>
      <c r="D30" s="26" t="str">
        <f ca="1">IF(B30="","",INDEX(Travi!$A$1:$K$10000,B30,5))</f>
        <v/>
      </c>
      <c r="E30" s="26" t="str">
        <f ca="1">IF(B30="","",INDEX(Travi!$A$1:$K$10000,B30,6))</f>
        <v/>
      </c>
      <c r="F30" s="26" t="str">
        <f ca="1">IF(B30="","",INDEX(Travi!$A$1:$K$10000,B30,7))</f>
        <v/>
      </c>
      <c r="G30" s="26" t="str">
        <f ca="1">IF(B30="","",INDEX(Travi!$A$1:$K$10000,B30,8))</f>
        <v/>
      </c>
      <c r="H30" s="26" t="str">
        <f ca="1">IF(B30="","",INDEX(Travi!$A$1:$K$10000,B30,9))</f>
        <v/>
      </c>
      <c r="I30" s="26" t="str">
        <f ca="1">IF(B30="","",INDEX(Travi!$A$1:$K$10000,B30,10))</f>
        <v/>
      </c>
      <c r="J30" s="26" t="str">
        <f ca="1">IF(B30="","",INDEX(Travi!$A$1:$K$10000,B30,11))</f>
        <v/>
      </c>
      <c r="K30" s="15"/>
      <c r="L30" s="15"/>
      <c r="M30" s="15"/>
      <c r="N30" s="15"/>
      <c r="O30" s="16"/>
      <c r="P30" s="16"/>
      <c r="Q30" s="16"/>
      <c r="R30" s="16"/>
      <c r="S30" s="36"/>
      <c r="T30" s="15" t="str">
        <f t="shared" ca="1" si="8"/>
        <v/>
      </c>
      <c r="U30" s="26" t="str">
        <f ca="1">IF(T30="","",INDEX(Travi!$A$1:$K$10000,T30,4))</f>
        <v/>
      </c>
      <c r="V30" s="26" t="str">
        <f ca="1">IF(T30="","",INDEX(Travi!$A$1:$K$10000,T30,5))</f>
        <v/>
      </c>
      <c r="W30" s="26" t="str">
        <f ca="1">IF(T30="","",INDEX(Travi!$A$1:$K$10000,T30,6))</f>
        <v/>
      </c>
      <c r="X30" s="26" t="str">
        <f ca="1">IF(T30="","",INDEX(Travi!$A$1:$K$10000,T30,7))</f>
        <v/>
      </c>
      <c r="Y30" s="26" t="str">
        <f ca="1">IF(T30="","",INDEX(Travi!$A$1:$K$10000,T30,8))</f>
        <v/>
      </c>
      <c r="Z30" s="26" t="str">
        <f ca="1">IF(T30="","",INDEX(Travi!$A$1:$K$10000,T30,9))</f>
        <v/>
      </c>
      <c r="AA30" s="26" t="str">
        <f ca="1">IF(T30="","",INDEX(Travi!$A$1:$K$10000,T30,10))</f>
        <v/>
      </c>
      <c r="AB30" s="26" t="str">
        <f ca="1">IF(T30="","",INDEX(Travi!$A$1:$K$10000,T30,11))</f>
        <v/>
      </c>
      <c r="AC30" s="15"/>
      <c r="AD30" s="15"/>
      <c r="AE30" s="15"/>
      <c r="AF30" s="15"/>
      <c r="AG30" s="16"/>
      <c r="AH30" s="16"/>
      <c r="AI30" s="16"/>
      <c r="AJ30" s="16"/>
      <c r="AK30" s="36"/>
      <c r="AL30" s="15" t="str">
        <f t="shared" ca="1" si="9"/>
        <v/>
      </c>
      <c r="AM30" s="26" t="str">
        <f ca="1">IF(AL30="","",INDEX(Travi!$A$1:$K$10000,AL30,4))</f>
        <v/>
      </c>
      <c r="AN30" s="26" t="str">
        <f ca="1">IF(AL30="","",INDEX(Travi!$A$1:$K$10000,AL30,5))</f>
        <v/>
      </c>
      <c r="AO30" s="26" t="str">
        <f ca="1">IF(AL30="","",INDEX(Travi!$A$1:$K$10000,AL30,6))</f>
        <v/>
      </c>
      <c r="AP30" s="26" t="str">
        <f ca="1">IF(AL30="","",INDEX(Travi!$A$1:$K$10000,AL30,7))</f>
        <v/>
      </c>
      <c r="AQ30" s="26" t="str">
        <f ca="1">IF(AL30="","",INDEX(Travi!$A$1:$K$10000,AL30,8))</f>
        <v/>
      </c>
      <c r="AR30" s="26" t="str">
        <f ca="1">IF(AL30="","",INDEX(Travi!$A$1:$K$10000,AL30,9))</f>
        <v/>
      </c>
      <c r="AS30" s="26" t="str">
        <f ca="1">IF(AL30="","",INDEX(Travi!$A$1:$K$10000,AL30,10))</f>
        <v/>
      </c>
      <c r="AT30" s="26" t="str">
        <f ca="1">IF(AL30="","",INDEX(Travi!$A$1:$K$10000,AL30,11))</f>
        <v/>
      </c>
      <c r="AU30" s="15"/>
      <c r="AV30" s="15"/>
      <c r="AW30" s="15"/>
      <c r="AX30" s="15"/>
      <c r="AY30" s="16"/>
      <c r="AZ30" s="16"/>
      <c r="BA30" s="16"/>
      <c r="BB30" s="16"/>
      <c r="BC30" s="36"/>
      <c r="BD30" s="15" t="str">
        <f t="shared" ca="1" si="10"/>
        <v/>
      </c>
      <c r="BE30" s="26" t="str">
        <f ca="1">IF(BD30="","",INDEX(Travi!$A$1:$K$10000,BD30,4))</f>
        <v/>
      </c>
      <c r="BF30" s="26" t="str">
        <f ca="1">IF(BD30="","",INDEX(Travi!$A$1:$K$10000,BD30,5))</f>
        <v/>
      </c>
      <c r="BG30" s="26" t="str">
        <f ca="1">IF(BD30="","",INDEX(Travi!$A$1:$K$10000,BD30,6))</f>
        <v/>
      </c>
      <c r="BH30" s="26" t="str">
        <f ca="1">IF(BD30="","",INDEX(Travi!$A$1:$K$10000,BD30,7))</f>
        <v/>
      </c>
      <c r="BI30" s="26" t="str">
        <f ca="1">IF(BD30="","",INDEX(Travi!$A$1:$K$10000,BD30,8))</f>
        <v/>
      </c>
      <c r="BJ30" s="26" t="str">
        <f ca="1">IF(BD30="","",INDEX(Travi!$A$1:$K$10000,BD30,9))</f>
        <v/>
      </c>
      <c r="BK30" s="26" t="str">
        <f ca="1">IF(BD30="","",INDEX(Travi!$A$1:$K$10000,BD30,10))</f>
        <v/>
      </c>
      <c r="BL30" s="26" t="str">
        <f ca="1">IF(BD30="","",INDEX(Travi!$A$1:$K$10000,BD30,11))</f>
        <v/>
      </c>
      <c r="BM30" s="15"/>
      <c r="BN30" s="15"/>
      <c r="BO30" s="15"/>
      <c r="BP30" s="15"/>
      <c r="BQ30" s="16"/>
      <c r="BR30" s="16"/>
      <c r="BS30" s="16"/>
      <c r="BT30" s="16"/>
      <c r="BU30" s="36"/>
      <c r="BV30" s="15" t="str">
        <f t="shared" ca="1" si="11"/>
        <v/>
      </c>
      <c r="BW30" s="26" t="str">
        <f ca="1">IF(BV30="","",INDEX(Travi!$A$1:$K$10000,BV30,4))</f>
        <v/>
      </c>
      <c r="BX30" s="26" t="str">
        <f ca="1">IF(BV30="","",INDEX(Travi!$A$1:$K$10000,BV30,5))</f>
        <v/>
      </c>
      <c r="BY30" s="26" t="str">
        <f ca="1">IF(BV30="","",INDEX(Travi!$A$1:$K$10000,BV30,6))</f>
        <v/>
      </c>
      <c r="BZ30" s="26" t="str">
        <f ca="1">IF(BV30="","",INDEX(Travi!$A$1:$K$10000,BV30,7))</f>
        <v/>
      </c>
      <c r="CA30" s="26" t="str">
        <f ca="1">IF(BV30="","",INDEX(Travi!$A$1:$K$10000,BV30,8))</f>
        <v/>
      </c>
      <c r="CB30" s="26" t="str">
        <f ca="1">IF(BV30="","",INDEX(Travi!$A$1:$K$10000,BV30,9))</f>
        <v/>
      </c>
      <c r="CC30" s="26" t="str">
        <f ca="1">IF(BV30="","",INDEX(Travi!$A$1:$K$10000,BV30,10))</f>
        <v/>
      </c>
      <c r="CD30" s="26" t="str">
        <f ca="1">IF(BV30="","",INDEX(Travi!$A$1:$K$10000,BV30,11))</f>
        <v/>
      </c>
      <c r="CE30" s="15"/>
      <c r="CF30" s="15"/>
      <c r="CG30" s="15"/>
      <c r="CH30" s="15"/>
      <c r="CI30" s="16"/>
      <c r="CJ30" s="16"/>
      <c r="CK30" s="16"/>
      <c r="CL30" s="16"/>
      <c r="CM30" s="36"/>
      <c r="CN30" s="15" t="str">
        <f t="shared" ca="1" si="12"/>
        <v/>
      </c>
      <c r="CO30" s="26" t="str">
        <f ca="1">IF(CN30="","",INDEX(Travi!$A$1:$K$10000,CN30,4))</f>
        <v/>
      </c>
      <c r="CP30" s="26" t="str">
        <f ca="1">IF(CN30="","",INDEX(Travi!$A$1:$K$10000,CN30,5))</f>
        <v/>
      </c>
      <c r="CQ30" s="26" t="str">
        <f ca="1">IF(CN30="","",INDEX(Travi!$A$1:$K$10000,CN30,6))</f>
        <v/>
      </c>
      <c r="CR30" s="26" t="str">
        <f ca="1">IF(CN30="","",INDEX(Travi!$A$1:$K$10000,CN30,7))</f>
        <v/>
      </c>
      <c r="CS30" s="26" t="str">
        <f ca="1">IF(CN30="","",INDEX(Travi!$A$1:$K$10000,CN30,8))</f>
        <v/>
      </c>
      <c r="CT30" s="26" t="str">
        <f ca="1">IF(CN30="","",INDEX(Travi!$A$1:$K$10000,CN30,9))</f>
        <v/>
      </c>
      <c r="CU30" s="26" t="str">
        <f ca="1">IF(CN30="","",INDEX(Travi!$A$1:$K$10000,CN30,10))</f>
        <v/>
      </c>
      <c r="CV30" s="26" t="str">
        <f ca="1">IF(CN30="","",INDEX(Travi!$A$1:$K$10000,CN30,11))</f>
        <v/>
      </c>
      <c r="CW30" s="15"/>
      <c r="CX30" s="15"/>
      <c r="CY30" s="15"/>
      <c r="CZ30" s="15"/>
      <c r="DA30" s="16"/>
      <c r="DB30" s="16"/>
      <c r="DC30" s="16"/>
      <c r="DD30" s="16"/>
      <c r="DE30" s="36"/>
      <c r="DF30" s="15" t="str">
        <f t="shared" ca="1" si="13"/>
        <v/>
      </c>
      <c r="DG30" s="26" t="str">
        <f ca="1">IF(DF30="","",INDEX(Travi!$A$1:$K$10000,DF30,4))</f>
        <v/>
      </c>
      <c r="DH30" s="26" t="str">
        <f ca="1">IF(DF30="","",INDEX(Travi!$A$1:$K$10000,DF30,5))</f>
        <v/>
      </c>
      <c r="DI30" s="26" t="str">
        <f ca="1">IF(DF30="","",INDEX(Travi!$A$1:$K$10000,DF30,6))</f>
        <v/>
      </c>
      <c r="DJ30" s="26" t="str">
        <f ca="1">IF(DF30="","",INDEX(Travi!$A$1:$K$10000,DF30,7))</f>
        <v/>
      </c>
      <c r="DK30" s="26" t="str">
        <f ca="1">IF(DF30="","",INDEX(Travi!$A$1:$K$10000,DF30,8))</f>
        <v/>
      </c>
      <c r="DL30" s="26" t="str">
        <f ca="1">IF(DF30="","",INDEX(Travi!$A$1:$K$10000,DF30,9))</f>
        <v/>
      </c>
      <c r="DM30" s="26" t="str">
        <f ca="1">IF(DF30="","",INDEX(Travi!$A$1:$K$10000,DF30,10))</f>
        <v/>
      </c>
      <c r="DN30" s="26" t="str">
        <f ca="1">IF(DF30="","",INDEX(Travi!$A$1:$K$10000,DF30,11))</f>
        <v/>
      </c>
      <c r="DO30" s="15"/>
      <c r="DP30" s="15"/>
      <c r="DQ30" s="15"/>
      <c r="DR30" s="15"/>
      <c r="DS30" s="16"/>
      <c r="DT30" s="16"/>
      <c r="DU30" s="16"/>
      <c r="DV30" s="16"/>
    </row>
    <row r="31" spans="1:126">
      <c r="S31" s="37"/>
      <c r="AK31" s="37"/>
      <c r="BC31" s="37"/>
      <c r="BU31" s="37"/>
      <c r="CM31" s="37"/>
      <c r="DE31" s="37"/>
    </row>
    <row r="32" spans="1:126">
      <c r="A32" s="2" t="s">
        <v>44</v>
      </c>
      <c r="B32" s="19" t="str">
        <f ca="1">A$7</f>
        <v>14-15</v>
      </c>
      <c r="D32" s="2" t="s">
        <v>24</v>
      </c>
      <c r="E32" s="8" t="s">
        <v>56</v>
      </c>
      <c r="F32" s="9">
        <v>60</v>
      </c>
      <c r="G32" s="2" t="s">
        <v>25</v>
      </c>
      <c r="H32" s="2" t="s">
        <v>26</v>
      </c>
      <c r="N32" s="2" t="s">
        <v>54</v>
      </c>
      <c r="O32" s="8"/>
      <c r="P32" s="48">
        <f ca="1">ROUND(ABS(IF($C$2&lt;=$C$3,(F39-F40)/F41,(G39-G40)/G41)),2)</f>
        <v>4.7</v>
      </c>
      <c r="Q32" s="2" t="s">
        <v>25</v>
      </c>
      <c r="S32" s="38" t="s">
        <v>44</v>
      </c>
      <c r="T32" s="19" t="str">
        <f ca="1">S7</f>
        <v>15-16</v>
      </c>
      <c r="V32" s="2" t="s">
        <v>24</v>
      </c>
      <c r="W32" s="8" t="s">
        <v>56</v>
      </c>
      <c r="X32" s="9">
        <v>60</v>
      </c>
      <c r="Y32" s="2" t="s">
        <v>25</v>
      </c>
      <c r="Z32" s="2" t="s">
        <v>26</v>
      </c>
      <c r="AF32" s="2" t="s">
        <v>54</v>
      </c>
      <c r="AG32" s="8"/>
      <c r="AH32" s="48">
        <f ca="1">ROUND(ABS(IF($C$2&lt;=$C$3,(X39-X40)/X41,(Y39-Y40)/Y41)),2)</f>
        <v>3.8</v>
      </c>
      <c r="AI32" s="2" t="s">
        <v>25</v>
      </c>
      <c r="AK32" s="38" t="s">
        <v>44</v>
      </c>
      <c r="AL32" s="19" t="str">
        <f ca="1">AK7</f>
        <v>16-17</v>
      </c>
      <c r="AN32" s="2" t="s">
        <v>24</v>
      </c>
      <c r="AO32" s="8" t="s">
        <v>56</v>
      </c>
      <c r="AP32" s="9">
        <v>60</v>
      </c>
      <c r="AQ32" s="2" t="s">
        <v>25</v>
      </c>
      <c r="AR32" s="2" t="s">
        <v>26</v>
      </c>
      <c r="AX32" s="2" t="s">
        <v>54</v>
      </c>
      <c r="AY32" s="8"/>
      <c r="AZ32" s="48">
        <f ca="1">ROUND(ABS(IF($C$2&lt;=$C$3,(AP39-AP40)/AP41,(AQ39-AQ40)/AQ41)),2)</f>
        <v>3</v>
      </c>
      <c r="BA32" s="2" t="s">
        <v>25</v>
      </c>
      <c r="BC32" s="38" t="s">
        <v>44</v>
      </c>
      <c r="BD32" s="19" t="str">
        <f ca="1">BC7</f>
        <v>17-18</v>
      </c>
      <c r="BF32" s="2" t="s">
        <v>24</v>
      </c>
      <c r="BG32" s="8" t="s">
        <v>56</v>
      </c>
      <c r="BH32" s="9">
        <v>30</v>
      </c>
      <c r="BI32" s="2" t="s">
        <v>25</v>
      </c>
      <c r="BJ32" s="2" t="s">
        <v>26</v>
      </c>
      <c r="BP32" s="2" t="s">
        <v>54</v>
      </c>
      <c r="BQ32" s="8"/>
      <c r="BR32" s="48">
        <f ca="1">ROUND(ABS(IF($C$2&lt;=$C$3,(BH39-BH40)/BH41,(BI39-BI40)/BI41)),2)</f>
        <v>3.2</v>
      </c>
      <c r="BS32" s="2" t="s">
        <v>25</v>
      </c>
      <c r="BU32" s="38" t="s">
        <v>44</v>
      </c>
      <c r="BV32" s="19" t="str">
        <f ca="1">BU7</f>
        <v>18-19</v>
      </c>
      <c r="BX32" s="2" t="s">
        <v>24</v>
      </c>
      <c r="BY32" s="8" t="s">
        <v>56</v>
      </c>
      <c r="BZ32" s="9">
        <v>30</v>
      </c>
      <c r="CA32" s="2" t="s">
        <v>25</v>
      </c>
      <c r="CB32" s="2" t="s">
        <v>26</v>
      </c>
      <c r="CH32" s="2" t="s">
        <v>54</v>
      </c>
      <c r="CI32" s="8"/>
      <c r="CJ32" s="48">
        <f ca="1">ROUND(ABS(IF($C$2&lt;=$C$3,(BZ39-BZ40)/BZ41,(CA39-CA40)/CA41)),2)</f>
        <v>4.2</v>
      </c>
      <c r="CK32" s="2" t="s">
        <v>25</v>
      </c>
      <c r="CM32" s="38" t="s">
        <v>44</v>
      </c>
      <c r="CN32" s="19" t="str">
        <f ca="1">CM7</f>
        <v>19-20</v>
      </c>
      <c r="CP32" s="2" t="s">
        <v>24</v>
      </c>
      <c r="CQ32" s="8" t="s">
        <v>56</v>
      </c>
      <c r="CR32" s="9">
        <v>30</v>
      </c>
      <c r="CS32" s="2" t="s">
        <v>25</v>
      </c>
      <c r="CT32" s="2" t="s">
        <v>26</v>
      </c>
      <c r="CZ32" s="2" t="s">
        <v>54</v>
      </c>
      <c r="DA32" s="8"/>
      <c r="DB32" s="48">
        <f ca="1">ROUND(ABS(IF($C$2&lt;=$C$3,(CR39-CR40)/CR41,(CS39-CS40)/CS41)),2)</f>
        <v>3.6</v>
      </c>
      <c r="DC32" s="2" t="s">
        <v>25</v>
      </c>
      <c r="DE32" s="38" t="s">
        <v>44</v>
      </c>
      <c r="DF32" s="19" t="str">
        <f ca="1">DE7</f>
        <v>-</v>
      </c>
      <c r="DH32" s="2" t="s">
        <v>24</v>
      </c>
      <c r="DI32" s="8" t="s">
        <v>56</v>
      </c>
      <c r="DJ32" s="9">
        <v>30</v>
      </c>
      <c r="DK32" s="2" t="s">
        <v>25</v>
      </c>
      <c r="DL32" s="2" t="s">
        <v>26</v>
      </c>
      <c r="DR32" s="2" t="s">
        <v>54</v>
      </c>
      <c r="DS32" s="8"/>
      <c r="DT32" s="48">
        <f ca="1">ROUND(ABS(IF($C$2&lt;=$C$3,(DJ39-DJ40)/DJ41,(DK39-DK40)/DK41)),2)</f>
        <v>3.6</v>
      </c>
      <c r="DU32" s="2" t="s">
        <v>25</v>
      </c>
    </row>
    <row r="33" spans="1:125">
      <c r="A33" s="2" t="s">
        <v>68</v>
      </c>
      <c r="B33" s="19">
        <f>H2</f>
        <v>5</v>
      </c>
      <c r="E33" s="8" t="s">
        <v>57</v>
      </c>
      <c r="F33" s="9">
        <v>22</v>
      </c>
      <c r="G33" s="2" t="s">
        <v>25</v>
      </c>
      <c r="H33" s="2" t="s">
        <v>27</v>
      </c>
      <c r="O33" s="8" t="s">
        <v>32</v>
      </c>
      <c r="P33" s="19">
        <f ca="1">ROUND(ABS((D41-D42)/P32),2)</f>
        <v>10.57</v>
      </c>
      <c r="Q33" s="17" t="s">
        <v>55</v>
      </c>
      <c r="S33" s="38" t="s">
        <v>23</v>
      </c>
      <c r="T33" s="19">
        <f>B33</f>
        <v>5</v>
      </c>
      <c r="W33" s="8" t="s">
        <v>57</v>
      </c>
      <c r="X33" s="9">
        <v>22</v>
      </c>
      <c r="Y33" s="2" t="s">
        <v>25</v>
      </c>
      <c r="Z33" s="2" t="s">
        <v>27</v>
      </c>
      <c r="AG33" s="8" t="s">
        <v>32</v>
      </c>
      <c r="AH33" s="19">
        <f ca="1">ROUND(ABS((V41-V42)/AH32),2)</f>
        <v>10.57</v>
      </c>
      <c r="AI33" s="17" t="s">
        <v>55</v>
      </c>
      <c r="AK33" s="38" t="s">
        <v>23</v>
      </c>
      <c r="AL33" s="19">
        <f>T33</f>
        <v>5</v>
      </c>
      <c r="AO33" s="8" t="s">
        <v>57</v>
      </c>
      <c r="AP33" s="9">
        <v>22</v>
      </c>
      <c r="AQ33" s="2" t="s">
        <v>25</v>
      </c>
      <c r="AR33" s="2" t="s">
        <v>27</v>
      </c>
      <c r="AY33" s="8" t="s">
        <v>32</v>
      </c>
      <c r="AZ33" s="19">
        <f ca="1">ROUND(ABS((AN41-AN42)/AZ32),2)</f>
        <v>22.11</v>
      </c>
      <c r="BA33" s="17" t="s">
        <v>55</v>
      </c>
      <c r="BC33" s="38" t="s">
        <v>23</v>
      </c>
      <c r="BD33" s="19">
        <f>AL33</f>
        <v>5</v>
      </c>
      <c r="BG33" s="8" t="s">
        <v>57</v>
      </c>
      <c r="BH33" s="9">
        <v>50</v>
      </c>
      <c r="BI33" s="2" t="s">
        <v>25</v>
      </c>
      <c r="BJ33" s="2" t="s">
        <v>27</v>
      </c>
      <c r="BQ33" s="8" t="s">
        <v>32</v>
      </c>
      <c r="BR33" s="19">
        <f ca="1">ROUND(ABS((BF41-BF42)/BR32),2)</f>
        <v>44.5</v>
      </c>
      <c r="BS33" s="17" t="s">
        <v>55</v>
      </c>
      <c r="BU33" s="38" t="s">
        <v>23</v>
      </c>
      <c r="BV33" s="19">
        <f>BD33</f>
        <v>5</v>
      </c>
      <c r="BY33" s="8" t="s">
        <v>57</v>
      </c>
      <c r="BZ33" s="9">
        <v>50</v>
      </c>
      <c r="CA33" s="2" t="s">
        <v>25</v>
      </c>
      <c r="CB33" s="2" t="s">
        <v>27</v>
      </c>
      <c r="CI33" s="8" t="s">
        <v>32</v>
      </c>
      <c r="CJ33" s="19">
        <f ca="1">ROUND(ABS((BX41-BX42)/CJ32),2)</f>
        <v>44.5</v>
      </c>
      <c r="CK33" s="17" t="s">
        <v>55</v>
      </c>
      <c r="CM33" s="38" t="s">
        <v>23</v>
      </c>
      <c r="CN33" s="19">
        <f>BV33</f>
        <v>5</v>
      </c>
      <c r="CQ33" s="8" t="s">
        <v>57</v>
      </c>
      <c r="CR33" s="9">
        <v>50</v>
      </c>
      <c r="CS33" s="2" t="s">
        <v>25</v>
      </c>
      <c r="CT33" s="2" t="s">
        <v>27</v>
      </c>
      <c r="DA33" s="8" t="s">
        <v>32</v>
      </c>
      <c r="DB33" s="19">
        <f ca="1">ROUND(ABS((CP41-CP42)/DB32),2)</f>
        <v>44.5</v>
      </c>
      <c r="DC33" s="17" t="s">
        <v>55</v>
      </c>
      <c r="DE33" s="38" t="s">
        <v>23</v>
      </c>
      <c r="DF33" s="19">
        <f>CN33</f>
        <v>5</v>
      </c>
      <c r="DI33" s="8" t="s">
        <v>57</v>
      </c>
      <c r="DJ33" s="9">
        <v>60</v>
      </c>
      <c r="DK33" s="2" t="s">
        <v>25</v>
      </c>
      <c r="DL33" s="2" t="s">
        <v>27</v>
      </c>
      <c r="DS33" s="8" t="s">
        <v>32</v>
      </c>
      <c r="DT33" s="19">
        <f ca="1">ROUND(ABS((DH41-DH42)/DT32),2)</f>
        <v>44.5</v>
      </c>
      <c r="DU33" s="17" t="s">
        <v>55</v>
      </c>
    </row>
    <row r="34" spans="1:125">
      <c r="E34" s="8" t="s">
        <v>28</v>
      </c>
      <c r="F34" s="42">
        <f>$N$4</f>
        <v>4</v>
      </c>
      <c r="G34" s="2" t="s">
        <v>25</v>
      </c>
      <c r="H34" s="2" t="s">
        <v>29</v>
      </c>
      <c r="O34" s="8" t="s">
        <v>33</v>
      </c>
      <c r="P34" s="19">
        <f ca="1">ROUND(ABS((E41-E42)/P32),2)</f>
        <v>6.42</v>
      </c>
      <c r="Q34" s="17" t="s">
        <v>55</v>
      </c>
      <c r="S34" s="38"/>
      <c r="W34" s="8" t="s">
        <v>28</v>
      </c>
      <c r="X34" s="42">
        <f>$N$4</f>
        <v>4</v>
      </c>
      <c r="Y34" s="2" t="s">
        <v>25</v>
      </c>
      <c r="Z34" s="2" t="s">
        <v>29</v>
      </c>
      <c r="AG34" s="8" t="s">
        <v>33</v>
      </c>
      <c r="AH34" s="19">
        <f ca="1">ROUND(ABS((W41-W42)/AH32),2)</f>
        <v>6.42</v>
      </c>
      <c r="AI34" s="17" t="s">
        <v>55</v>
      </c>
      <c r="AK34" s="38"/>
      <c r="AO34" s="8" t="s">
        <v>28</v>
      </c>
      <c r="AP34" s="42">
        <f>$N$4</f>
        <v>4</v>
      </c>
      <c r="AQ34" s="2" t="s">
        <v>25</v>
      </c>
      <c r="AR34" s="2" t="s">
        <v>29</v>
      </c>
      <c r="AY34" s="8" t="s">
        <v>33</v>
      </c>
      <c r="AZ34" s="19">
        <f ca="1">ROUND(ABS((AO41-AO42)/AZ32),2)</f>
        <v>13.46</v>
      </c>
      <c r="BA34" s="17" t="s">
        <v>55</v>
      </c>
      <c r="BC34" s="38"/>
      <c r="BG34" s="8" t="s">
        <v>28</v>
      </c>
      <c r="BH34" s="42">
        <f>$N$4</f>
        <v>4</v>
      </c>
      <c r="BI34" s="2" t="s">
        <v>25</v>
      </c>
      <c r="BJ34" s="2" t="s">
        <v>29</v>
      </c>
      <c r="BQ34" s="8" t="s">
        <v>33</v>
      </c>
      <c r="BR34" s="19">
        <f ca="1">ROUND(ABS((BG41-BG42)/BR32),2)</f>
        <v>26.15</v>
      </c>
      <c r="BS34" s="17" t="s">
        <v>55</v>
      </c>
      <c r="BU34" s="38"/>
      <c r="BY34" s="8" t="s">
        <v>28</v>
      </c>
      <c r="BZ34" s="42">
        <f>$N$4</f>
        <v>4</v>
      </c>
      <c r="CA34" s="2" t="s">
        <v>25</v>
      </c>
      <c r="CB34" s="2" t="s">
        <v>29</v>
      </c>
      <c r="CI34" s="8" t="s">
        <v>33</v>
      </c>
      <c r="CJ34" s="19">
        <f ca="1">ROUND(ABS((BY41-BY42)/CJ32),2)</f>
        <v>26.15</v>
      </c>
      <c r="CK34" s="17" t="s">
        <v>55</v>
      </c>
      <c r="CM34" s="38"/>
      <c r="CQ34" s="8" t="s">
        <v>28</v>
      </c>
      <c r="CR34" s="42">
        <f>$N$4</f>
        <v>4</v>
      </c>
      <c r="CS34" s="2" t="s">
        <v>25</v>
      </c>
      <c r="CT34" s="2" t="s">
        <v>29</v>
      </c>
      <c r="DA34" s="8" t="s">
        <v>33</v>
      </c>
      <c r="DB34" s="19">
        <f ca="1">ROUND(ABS((CQ41-CQ42)/DB32),2)</f>
        <v>26.15</v>
      </c>
      <c r="DC34" s="17" t="s">
        <v>55</v>
      </c>
      <c r="DE34" s="38"/>
      <c r="DI34" s="8" t="s">
        <v>28</v>
      </c>
      <c r="DJ34" s="42">
        <f>$N$4</f>
        <v>4</v>
      </c>
      <c r="DK34" s="2" t="s">
        <v>25</v>
      </c>
      <c r="DL34" s="2" t="s">
        <v>29</v>
      </c>
      <c r="DS34" s="8" t="s">
        <v>33</v>
      </c>
      <c r="DT34" s="19">
        <f ca="1">ROUND(ABS((DI41-DI42)/DT32),2)</f>
        <v>26.15</v>
      </c>
      <c r="DU34" s="17" t="s">
        <v>55</v>
      </c>
    </row>
    <row r="35" spans="1:125">
      <c r="E35" s="8" t="s">
        <v>47</v>
      </c>
      <c r="F35" s="9">
        <v>15</v>
      </c>
      <c r="G35" s="2" t="s">
        <v>25</v>
      </c>
      <c r="H35" s="2" t="s">
        <v>49</v>
      </c>
      <c r="S35" s="38"/>
      <c r="W35" s="8" t="s">
        <v>47</v>
      </c>
      <c r="X35" s="9">
        <v>15</v>
      </c>
      <c r="Y35" s="2" t="s">
        <v>25</v>
      </c>
      <c r="Z35" s="2" t="s">
        <v>49</v>
      </c>
      <c r="AK35" s="38"/>
      <c r="AO35" s="8" t="s">
        <v>47</v>
      </c>
      <c r="AP35" s="9">
        <v>15</v>
      </c>
      <c r="AQ35" s="2" t="s">
        <v>25</v>
      </c>
      <c r="AR35" s="2" t="s">
        <v>49</v>
      </c>
      <c r="BC35" s="38"/>
      <c r="BG35" s="8" t="s">
        <v>47</v>
      </c>
      <c r="BH35" s="9">
        <v>15</v>
      </c>
      <c r="BI35" s="2" t="s">
        <v>25</v>
      </c>
      <c r="BJ35" s="2" t="s">
        <v>49</v>
      </c>
      <c r="BU35" s="38"/>
      <c r="BY35" s="8" t="s">
        <v>47</v>
      </c>
      <c r="BZ35" s="9">
        <v>35</v>
      </c>
      <c r="CA35" s="2" t="s">
        <v>25</v>
      </c>
      <c r="CB35" s="2" t="s">
        <v>49</v>
      </c>
      <c r="CM35" s="38"/>
      <c r="CQ35" s="8" t="s">
        <v>47</v>
      </c>
      <c r="CR35" s="9">
        <v>35</v>
      </c>
      <c r="CS35" s="2" t="s">
        <v>25</v>
      </c>
      <c r="CT35" s="2" t="s">
        <v>49</v>
      </c>
      <c r="DE35" s="38"/>
      <c r="DI35" s="8" t="s">
        <v>47</v>
      </c>
      <c r="DJ35" s="9">
        <v>35</v>
      </c>
      <c r="DK35" s="2" t="s">
        <v>25</v>
      </c>
      <c r="DL35" s="2" t="s">
        <v>49</v>
      </c>
    </row>
    <row r="36" spans="1:125">
      <c r="E36" s="8" t="s">
        <v>48</v>
      </c>
      <c r="F36" s="9">
        <v>15</v>
      </c>
      <c r="G36" s="2" t="s">
        <v>25</v>
      </c>
      <c r="H36" s="2" t="s">
        <v>50</v>
      </c>
      <c r="S36" s="38"/>
      <c r="W36" s="8" t="s">
        <v>48</v>
      </c>
      <c r="X36" s="9">
        <v>15</v>
      </c>
      <c r="Y36" s="2" t="s">
        <v>25</v>
      </c>
      <c r="Z36" s="2" t="s">
        <v>50</v>
      </c>
      <c r="AK36" s="38"/>
      <c r="AO36" s="8" t="s">
        <v>48</v>
      </c>
      <c r="AP36" s="9">
        <v>15</v>
      </c>
      <c r="AQ36" s="2" t="s">
        <v>25</v>
      </c>
      <c r="AR36" s="2" t="s">
        <v>50</v>
      </c>
      <c r="BC36" s="38"/>
      <c r="BG36" s="8" t="s">
        <v>48</v>
      </c>
      <c r="BH36" s="9">
        <v>35</v>
      </c>
      <c r="BI36" s="2" t="s">
        <v>25</v>
      </c>
      <c r="BJ36" s="2" t="s">
        <v>50</v>
      </c>
      <c r="BU36" s="38"/>
      <c r="BY36" s="8" t="s">
        <v>48</v>
      </c>
      <c r="BZ36" s="9">
        <v>35</v>
      </c>
      <c r="CA36" s="2" t="s">
        <v>25</v>
      </c>
      <c r="CB36" s="2" t="s">
        <v>50</v>
      </c>
      <c r="CM36" s="38"/>
      <c r="CQ36" s="8" t="s">
        <v>48</v>
      </c>
      <c r="CR36" s="9">
        <v>15</v>
      </c>
      <c r="CS36" s="2" t="s">
        <v>25</v>
      </c>
      <c r="CT36" s="2" t="s">
        <v>50</v>
      </c>
      <c r="DE36" s="38"/>
      <c r="DI36" s="8" t="s">
        <v>48</v>
      </c>
      <c r="DJ36" s="9">
        <v>35</v>
      </c>
      <c r="DK36" s="2" t="s">
        <v>25</v>
      </c>
      <c r="DL36" s="2" t="s">
        <v>50</v>
      </c>
    </row>
    <row r="37" spans="1:125">
      <c r="S37" s="38"/>
      <c r="AK37" s="38"/>
      <c r="BC37" s="38"/>
      <c r="BU37" s="38"/>
      <c r="CM37" s="38"/>
      <c r="DE37" s="38"/>
    </row>
    <row r="38" spans="1:125">
      <c r="A38" s="2" t="s">
        <v>30</v>
      </c>
      <c r="D38" s="20" t="s">
        <v>32</v>
      </c>
      <c r="E38" s="20" t="s">
        <v>33</v>
      </c>
      <c r="F38" s="20" t="s">
        <v>34</v>
      </c>
      <c r="G38" s="20" t="s">
        <v>35</v>
      </c>
      <c r="H38" s="20" t="s">
        <v>36</v>
      </c>
      <c r="I38" s="20" t="s">
        <v>37</v>
      </c>
      <c r="J38" s="23" t="s">
        <v>39</v>
      </c>
      <c r="K38" s="23" t="s">
        <v>40</v>
      </c>
      <c r="L38" s="23" t="s">
        <v>41</v>
      </c>
      <c r="M38" s="23" t="s">
        <v>42</v>
      </c>
      <c r="N38" s="23" t="s">
        <v>53</v>
      </c>
      <c r="O38" s="20" t="s">
        <v>32</v>
      </c>
      <c r="P38" s="23" t="s">
        <v>51</v>
      </c>
      <c r="Q38" s="23" t="s">
        <v>52</v>
      </c>
      <c r="S38" s="38" t="s">
        <v>30</v>
      </c>
      <c r="V38" s="20" t="s">
        <v>32</v>
      </c>
      <c r="W38" s="20" t="s">
        <v>33</v>
      </c>
      <c r="X38" s="20" t="s">
        <v>34</v>
      </c>
      <c r="Y38" s="20" t="s">
        <v>35</v>
      </c>
      <c r="Z38" s="20" t="s">
        <v>36</v>
      </c>
      <c r="AA38" s="20" t="s">
        <v>37</v>
      </c>
      <c r="AB38" s="23" t="s">
        <v>39</v>
      </c>
      <c r="AC38" s="23" t="s">
        <v>40</v>
      </c>
      <c r="AD38" s="23" t="s">
        <v>41</v>
      </c>
      <c r="AE38" s="23" t="s">
        <v>42</v>
      </c>
      <c r="AF38" s="23" t="s">
        <v>53</v>
      </c>
      <c r="AG38" s="20" t="s">
        <v>32</v>
      </c>
      <c r="AH38" s="23" t="s">
        <v>51</v>
      </c>
      <c r="AI38" s="23" t="s">
        <v>52</v>
      </c>
      <c r="AK38" s="38" t="s">
        <v>30</v>
      </c>
      <c r="AN38" s="20" t="s">
        <v>32</v>
      </c>
      <c r="AO38" s="20" t="s">
        <v>33</v>
      </c>
      <c r="AP38" s="20" t="s">
        <v>34</v>
      </c>
      <c r="AQ38" s="20" t="s">
        <v>35</v>
      </c>
      <c r="AR38" s="20" t="s">
        <v>36</v>
      </c>
      <c r="AS38" s="20" t="s">
        <v>37</v>
      </c>
      <c r="AT38" s="23" t="s">
        <v>39</v>
      </c>
      <c r="AU38" s="23" t="s">
        <v>40</v>
      </c>
      <c r="AV38" s="23" t="s">
        <v>41</v>
      </c>
      <c r="AW38" s="23" t="s">
        <v>42</v>
      </c>
      <c r="AX38" s="23" t="s">
        <v>53</v>
      </c>
      <c r="AY38" s="20" t="s">
        <v>32</v>
      </c>
      <c r="AZ38" s="23" t="s">
        <v>51</v>
      </c>
      <c r="BA38" s="23" t="s">
        <v>52</v>
      </c>
      <c r="BC38" s="38" t="s">
        <v>30</v>
      </c>
      <c r="BF38" s="20" t="s">
        <v>32</v>
      </c>
      <c r="BG38" s="20" t="s">
        <v>33</v>
      </c>
      <c r="BH38" s="20" t="s">
        <v>34</v>
      </c>
      <c r="BI38" s="20" t="s">
        <v>35</v>
      </c>
      <c r="BJ38" s="20" t="s">
        <v>36</v>
      </c>
      <c r="BK38" s="20" t="s">
        <v>37</v>
      </c>
      <c r="BL38" s="23" t="s">
        <v>39</v>
      </c>
      <c r="BM38" s="23" t="s">
        <v>40</v>
      </c>
      <c r="BN38" s="23" t="s">
        <v>41</v>
      </c>
      <c r="BO38" s="23" t="s">
        <v>42</v>
      </c>
      <c r="BP38" s="23" t="s">
        <v>53</v>
      </c>
      <c r="BQ38" s="20" t="s">
        <v>32</v>
      </c>
      <c r="BR38" s="23" t="s">
        <v>51</v>
      </c>
      <c r="BS38" s="23" t="s">
        <v>52</v>
      </c>
      <c r="BU38" s="38" t="s">
        <v>30</v>
      </c>
      <c r="BX38" s="20" t="s">
        <v>32</v>
      </c>
      <c r="BY38" s="20" t="s">
        <v>33</v>
      </c>
      <c r="BZ38" s="20" t="s">
        <v>34</v>
      </c>
      <c r="CA38" s="20" t="s">
        <v>35</v>
      </c>
      <c r="CB38" s="20" t="s">
        <v>36</v>
      </c>
      <c r="CC38" s="20" t="s">
        <v>37</v>
      </c>
      <c r="CD38" s="23" t="s">
        <v>39</v>
      </c>
      <c r="CE38" s="23" t="s">
        <v>40</v>
      </c>
      <c r="CF38" s="23" t="s">
        <v>41</v>
      </c>
      <c r="CG38" s="23" t="s">
        <v>42</v>
      </c>
      <c r="CH38" s="23" t="s">
        <v>53</v>
      </c>
      <c r="CI38" s="20" t="s">
        <v>32</v>
      </c>
      <c r="CJ38" s="23" t="s">
        <v>51</v>
      </c>
      <c r="CK38" s="23" t="s">
        <v>52</v>
      </c>
      <c r="CM38" s="38" t="s">
        <v>30</v>
      </c>
      <c r="CP38" s="20" t="s">
        <v>32</v>
      </c>
      <c r="CQ38" s="20" t="s">
        <v>33</v>
      </c>
      <c r="CR38" s="20" t="s">
        <v>34</v>
      </c>
      <c r="CS38" s="20" t="s">
        <v>35</v>
      </c>
      <c r="CT38" s="20" t="s">
        <v>36</v>
      </c>
      <c r="CU38" s="20" t="s">
        <v>37</v>
      </c>
      <c r="CV38" s="23" t="s">
        <v>39</v>
      </c>
      <c r="CW38" s="23" t="s">
        <v>40</v>
      </c>
      <c r="CX38" s="23" t="s">
        <v>41</v>
      </c>
      <c r="CY38" s="23" t="s">
        <v>42</v>
      </c>
      <c r="CZ38" s="23" t="s">
        <v>53</v>
      </c>
      <c r="DA38" s="20" t="s">
        <v>32</v>
      </c>
      <c r="DB38" s="23" t="s">
        <v>51</v>
      </c>
      <c r="DC38" s="23" t="s">
        <v>52</v>
      </c>
      <c r="DE38" s="38" t="s">
        <v>30</v>
      </c>
      <c r="DH38" s="20" t="s">
        <v>32</v>
      </c>
      <c r="DI38" s="20" t="s">
        <v>33</v>
      </c>
      <c r="DJ38" s="20" t="s">
        <v>34</v>
      </c>
      <c r="DK38" s="20" t="s">
        <v>35</v>
      </c>
      <c r="DL38" s="20" t="s">
        <v>36</v>
      </c>
      <c r="DM38" s="20" t="s">
        <v>37</v>
      </c>
      <c r="DN38" s="23" t="s">
        <v>39</v>
      </c>
      <c r="DO38" s="23" t="s">
        <v>40</v>
      </c>
      <c r="DP38" s="23" t="s">
        <v>41</v>
      </c>
      <c r="DQ38" s="23" t="s">
        <v>42</v>
      </c>
      <c r="DR38" s="23" t="s">
        <v>53</v>
      </c>
      <c r="DS38" s="20" t="s">
        <v>32</v>
      </c>
      <c r="DT38" s="23" t="s">
        <v>51</v>
      </c>
      <c r="DU38" s="23" t="s">
        <v>52</v>
      </c>
    </row>
    <row r="39" spans="1:125">
      <c r="A39" s="8" t="s">
        <v>31</v>
      </c>
      <c r="B39" s="8">
        <f>($H$2-B33)*4+1</f>
        <v>1</v>
      </c>
      <c r="C39" s="8" t="s">
        <v>11</v>
      </c>
      <c r="D39" s="6">
        <f ca="1">INDEX(E$7:E$30,B39,1)</f>
        <v>-17.024999999999999</v>
      </c>
      <c r="E39" s="6">
        <f ca="1">INDEX(F$7:F$30,B39,1)</f>
        <v>-10.348000000000001</v>
      </c>
      <c r="F39" s="6">
        <f ca="1">INDEX(G$7:G$30,B39,1)</f>
        <v>6.05</v>
      </c>
      <c r="G39" s="6">
        <f ca="1">INDEX(H$7:H$30,B39,1)</f>
        <v>1.631</v>
      </c>
      <c r="H39" s="6">
        <f ca="1">INDEX(I$7:I$30,B39,1)</f>
        <v>7.6999999999999999E-2</v>
      </c>
      <c r="I39" s="6">
        <f ca="1">INDEX(J$7:J$30,B39,1)</f>
        <v>0.113</v>
      </c>
      <c r="J39" s="24">
        <f ca="1">(ABS(F39)+ABS(H39))*SIGN(F39)</f>
        <v>6.1269999999999998</v>
      </c>
      <c r="K39" s="24">
        <f ca="1">(ABS(G39)+ABS(I39))*SIGN(G39)</f>
        <v>1.744</v>
      </c>
      <c r="L39" s="24">
        <f ca="1">(ABS(J39)+0.3*ABS(K39))*SIGN(J39)</f>
        <v>6.6501999999999999</v>
      </c>
      <c r="M39" s="24">
        <f t="shared" ref="M39:M42" ca="1" si="14">(ABS(K39)+0.3*ABS(J39))*SIGN(K39)</f>
        <v>3.5820999999999996</v>
      </c>
      <c r="N39" s="24">
        <f ca="1">IF($C$2&lt;=$C$3,L39,M39)</f>
        <v>6.6501999999999999</v>
      </c>
      <c r="O39" s="48">
        <f ca="1">D39</f>
        <v>-17.024999999999999</v>
      </c>
      <c r="P39" s="48">
        <f ca="1">E39+N39</f>
        <v>-3.6978000000000009</v>
      </c>
      <c r="Q39" s="48">
        <f ca="1">E39-N39</f>
        <v>-16.998200000000001</v>
      </c>
      <c r="S39" s="39" t="s">
        <v>31</v>
      </c>
      <c r="T39" s="8">
        <f>($H$2-T33)*4+1</f>
        <v>1</v>
      </c>
      <c r="U39" s="8" t="s">
        <v>11</v>
      </c>
      <c r="V39" s="6">
        <f ca="1">INDEX(W$7:W$30,T39,1)</f>
        <v>-14.097</v>
      </c>
      <c r="W39" s="6">
        <f ca="1">INDEX(X$7:X$30,T39,1)</f>
        <v>-8.5459999999999994</v>
      </c>
      <c r="X39" s="6">
        <f ca="1">INDEX(Y$7:Y$30,T39,1)</f>
        <v>6.14</v>
      </c>
      <c r="Y39" s="6">
        <f ca="1">INDEX(Z$7:Z$30,T39,1)</f>
        <v>1.653</v>
      </c>
      <c r="Z39" s="6">
        <f ca="1">INDEX(AA$7:AA$30,T39,1)</f>
        <v>7.8E-2</v>
      </c>
      <c r="AA39" s="6">
        <f ca="1">INDEX(AB$7:AB$30,T39,1)</f>
        <v>0.115</v>
      </c>
      <c r="AB39" s="24">
        <f ca="1">(ABS(X39)+ABS(Z39))*SIGN(X39)</f>
        <v>6.218</v>
      </c>
      <c r="AC39" s="24">
        <f ca="1">(ABS(Y39)+ABS(AA39))*SIGN(Y39)</f>
        <v>1.768</v>
      </c>
      <c r="AD39" s="24">
        <f ca="1">(ABS(AB39)+0.3*ABS(AC39))*SIGN(AB39)</f>
        <v>6.7484000000000002</v>
      </c>
      <c r="AE39" s="24">
        <f t="shared" ref="AE39:AE42" ca="1" si="15">(ABS(AC39)+0.3*ABS(AB39))*SIGN(AC39)</f>
        <v>3.6334</v>
      </c>
      <c r="AF39" s="24">
        <f ca="1">IF($C$2&lt;=$C$3,AD39,AE39)</f>
        <v>6.7484000000000002</v>
      </c>
      <c r="AG39" s="48">
        <f ca="1">V39</f>
        <v>-14.097</v>
      </c>
      <c r="AH39" s="48">
        <f ca="1">W39+AF39</f>
        <v>-1.7975999999999992</v>
      </c>
      <c r="AI39" s="48">
        <f ca="1">W39-AF39</f>
        <v>-15.2944</v>
      </c>
      <c r="AK39" s="39" t="s">
        <v>31</v>
      </c>
      <c r="AL39" s="8">
        <f>($H$2-AL33)*4+1</f>
        <v>1</v>
      </c>
      <c r="AM39" s="8" t="s">
        <v>11</v>
      </c>
      <c r="AN39" s="6">
        <f ca="1">INDEX(AO$7:AO$30,AL39,1)</f>
        <v>-17.748999999999999</v>
      </c>
      <c r="AO39" s="6">
        <f ca="1">INDEX(AP$7:AP$30,AL39,1)</f>
        <v>-10.773</v>
      </c>
      <c r="AP39" s="6">
        <f ca="1">INDEX(AQ$7:AQ$30,AL39,1)</f>
        <v>8.8559999999999999</v>
      </c>
      <c r="AQ39" s="6">
        <f ca="1">INDEX(AR$7:AR$30,AL39,1)</f>
        <v>2.278</v>
      </c>
      <c r="AR39" s="6">
        <f ca="1">INDEX(AS$7:AS$30,AL39,1)</f>
        <v>0.11700000000000001</v>
      </c>
      <c r="AS39" s="6">
        <f ca="1">INDEX(AT$7:AT$30,AL39,1)</f>
        <v>0.17199999999999999</v>
      </c>
      <c r="AT39" s="24">
        <f ca="1">(ABS(AP39)+ABS(AR39))*SIGN(AP39)</f>
        <v>8.9730000000000008</v>
      </c>
      <c r="AU39" s="24">
        <f ca="1">(ABS(AQ39)+ABS(AS39))*SIGN(AQ39)</f>
        <v>2.4500000000000002</v>
      </c>
      <c r="AV39" s="24">
        <f ca="1">(ABS(AT39)+0.3*ABS(AU39))*SIGN(AT39)</f>
        <v>9.7080000000000002</v>
      </c>
      <c r="AW39" s="24">
        <f t="shared" ref="AW39:AW42" ca="1" si="16">(ABS(AU39)+0.3*ABS(AT39))*SIGN(AU39)</f>
        <v>5.1418999999999997</v>
      </c>
      <c r="AX39" s="24">
        <f ca="1">IF($C$2&lt;=$C$3,AV39,AW39)</f>
        <v>9.7080000000000002</v>
      </c>
      <c r="AY39" s="48">
        <f ca="1">AN39</f>
        <v>-17.748999999999999</v>
      </c>
      <c r="AZ39" s="48">
        <f ca="1">AO39+AX39</f>
        <v>-1.0649999999999995</v>
      </c>
      <c r="BA39" s="48">
        <f ca="1">AO39-AX39</f>
        <v>-20.481000000000002</v>
      </c>
      <c r="BC39" s="39" t="s">
        <v>31</v>
      </c>
      <c r="BD39" s="8">
        <f>($H$2-BD33)*4+1</f>
        <v>1</v>
      </c>
      <c r="BE39" s="8" t="s">
        <v>11</v>
      </c>
      <c r="BF39" s="6">
        <f ca="1">INDEX(BG$7:BG$30,BD39,1)</f>
        <v>-32.003999999999998</v>
      </c>
      <c r="BG39" s="6">
        <f ca="1">INDEX(BH$7:BH$30,BD39,1)</f>
        <v>-19.021999999999998</v>
      </c>
      <c r="BH39" s="6">
        <f ca="1">INDEX(BI$7:BI$30,BD39,1)</f>
        <v>18.212</v>
      </c>
      <c r="BI39" s="6">
        <f ca="1">INDEX(BJ$7:BJ$30,BD39,1)</f>
        <v>5.0890000000000004</v>
      </c>
      <c r="BJ39" s="6">
        <f ca="1">INDEX(BK$7:BK$30,BD39,1)</f>
        <v>0.224</v>
      </c>
      <c r="BK39" s="6">
        <f ca="1">INDEX(BL$7:BL$30,BD39,1)</f>
        <v>0.32900000000000001</v>
      </c>
      <c r="BL39" s="24">
        <f ca="1">(ABS(BH39)+ABS(BJ39))*SIGN(BH39)</f>
        <v>18.436</v>
      </c>
      <c r="BM39" s="24">
        <f ca="1">(ABS(BI39)+ABS(BK39))*SIGN(BI39)</f>
        <v>5.4180000000000001</v>
      </c>
      <c r="BN39" s="24">
        <f ca="1">(ABS(BL39)+0.3*ABS(BM39))*SIGN(BL39)</f>
        <v>20.061399999999999</v>
      </c>
      <c r="BO39" s="24">
        <f t="shared" ref="BO39:BO42" ca="1" si="17">(ABS(BM39)+0.3*ABS(BL39))*SIGN(BM39)</f>
        <v>10.9488</v>
      </c>
      <c r="BP39" s="24">
        <f ca="1">IF($C$2&lt;=$C$3,BN39,BO39)</f>
        <v>20.061399999999999</v>
      </c>
      <c r="BQ39" s="48">
        <f ca="1">BF39</f>
        <v>-32.003999999999998</v>
      </c>
      <c r="BR39" s="48">
        <f ca="1">BG39+BP39</f>
        <v>1.0394000000000005</v>
      </c>
      <c r="BS39" s="48">
        <f ca="1">BG39-BP39</f>
        <v>-39.083399999999997</v>
      </c>
      <c r="BU39" s="39" t="s">
        <v>31</v>
      </c>
      <c r="BV39" s="8">
        <f>($H$2-BV33)*4+1</f>
        <v>1</v>
      </c>
      <c r="BW39" s="8" t="s">
        <v>11</v>
      </c>
      <c r="BX39" s="6">
        <f ca="1">INDEX(BY$7:BY$30,BV39,1)</f>
        <v>-61.972000000000001</v>
      </c>
      <c r="BY39" s="6">
        <f ca="1">INDEX(BZ$7:BZ$30,BV39,1)</f>
        <v>-36.395000000000003</v>
      </c>
      <c r="BZ39" s="6">
        <f ca="1">INDEX(CA$7:CA$30,BV39,1)</f>
        <v>36.941000000000003</v>
      </c>
      <c r="CA39" s="6">
        <f ca="1">INDEX(CB$7:CB$30,BV39,1)</f>
        <v>9.83</v>
      </c>
      <c r="CB39" s="6">
        <f ca="1">INDEX(CC$7:CC$30,BV39,1)</f>
        <v>0.47299999999999998</v>
      </c>
      <c r="CC39" s="6">
        <f ca="1">INDEX(CD$7:CD$30,BV39,1)</f>
        <v>0.69599999999999995</v>
      </c>
      <c r="CD39" s="24">
        <f ca="1">(ABS(BZ39)+ABS(CB39))*SIGN(BZ39)</f>
        <v>37.414000000000001</v>
      </c>
      <c r="CE39" s="24">
        <f ca="1">(ABS(CA39)+ABS(CC39))*SIGN(CA39)</f>
        <v>10.526</v>
      </c>
      <c r="CF39" s="24">
        <f ca="1">(ABS(CD39)+0.3*ABS(CE39))*SIGN(CD39)</f>
        <v>40.571800000000003</v>
      </c>
      <c r="CG39" s="24">
        <f t="shared" ref="CG39:CG42" ca="1" si="18">(ABS(CE39)+0.3*ABS(CD39))*SIGN(CE39)</f>
        <v>21.7502</v>
      </c>
      <c r="CH39" s="24">
        <f ca="1">IF($C$2&lt;=$C$3,CF39,CG39)</f>
        <v>40.571800000000003</v>
      </c>
      <c r="CI39" s="48">
        <f ca="1">BX39</f>
        <v>-61.972000000000001</v>
      </c>
      <c r="CJ39" s="48">
        <f ca="1">BY39+CH39</f>
        <v>4.1768000000000001</v>
      </c>
      <c r="CK39" s="48">
        <f ca="1">BY39-CH39</f>
        <v>-76.966800000000006</v>
      </c>
      <c r="CM39" s="39" t="s">
        <v>31</v>
      </c>
      <c r="CN39" s="8">
        <f>($H$2-CN33)*4+1</f>
        <v>1</v>
      </c>
      <c r="CO39" s="8" t="s">
        <v>11</v>
      </c>
      <c r="CP39" s="6">
        <f ca="1">INDEX(CQ$7:CQ$30,CN39,1)</f>
        <v>-39.085000000000001</v>
      </c>
      <c r="CQ39" s="6">
        <f ca="1">INDEX(CR$7:CR$30,CN39,1)</f>
        <v>-22.742000000000001</v>
      </c>
      <c r="CR39" s="6">
        <f ca="1">INDEX(CS$7:CS$30,CN39,1)</f>
        <v>27.486000000000001</v>
      </c>
      <c r="CS39" s="6">
        <f ca="1">INDEX(CT$7:CT$30,CN39,1)</f>
        <v>7.5910000000000002</v>
      </c>
      <c r="CT39" s="6">
        <f ca="1">INDEX(CU$7:CU$30,CN39,1)</f>
        <v>0.34100000000000003</v>
      </c>
      <c r="CU39" s="6">
        <f ca="1">INDEX(CV$7:CV$30,CN39,1)</f>
        <v>0.502</v>
      </c>
      <c r="CV39" s="24">
        <f ca="1">(ABS(CR39)+ABS(CT39))*SIGN(CR39)</f>
        <v>27.827000000000002</v>
      </c>
      <c r="CW39" s="24">
        <f ca="1">(ABS(CS39)+ABS(CU39))*SIGN(CS39)</f>
        <v>8.093</v>
      </c>
      <c r="CX39" s="24">
        <f ca="1">(ABS(CV39)+0.3*ABS(CW39))*SIGN(CV39)</f>
        <v>30.254900000000003</v>
      </c>
      <c r="CY39" s="24">
        <f t="shared" ref="CY39:CY42" ca="1" si="19">(ABS(CW39)+0.3*ABS(CV39))*SIGN(CW39)</f>
        <v>16.441099999999999</v>
      </c>
      <c r="CZ39" s="24">
        <f ca="1">IF($C$2&lt;=$C$3,CX39,CY39)</f>
        <v>30.254900000000003</v>
      </c>
      <c r="DA39" s="48">
        <f ca="1">CP39</f>
        <v>-39.085000000000001</v>
      </c>
      <c r="DB39" s="48">
        <f ca="1">CQ39+CZ39</f>
        <v>7.5129000000000019</v>
      </c>
      <c r="DC39" s="48">
        <f ca="1">CQ39-CZ39</f>
        <v>-52.996900000000004</v>
      </c>
      <c r="DE39" s="39" t="s">
        <v>31</v>
      </c>
      <c r="DF39" s="8">
        <f>($H$2-DF33)*4+1</f>
        <v>1</v>
      </c>
      <c r="DG39" s="8" t="s">
        <v>11</v>
      </c>
      <c r="DH39" s="6">
        <f ca="1">INDEX(DI$7:DI$30,DF39,1)</f>
        <v>-39.085000000000001</v>
      </c>
      <c r="DI39" s="6">
        <f ca="1">INDEX(DJ$7:DJ$30,DF39,1)</f>
        <v>-22.742000000000001</v>
      </c>
      <c r="DJ39" s="6">
        <f ca="1">INDEX(DK$7:DK$30,DF39,1)</f>
        <v>27.486000000000001</v>
      </c>
      <c r="DK39" s="6">
        <f ca="1">INDEX(DL$7:DL$30,DF39,1)</f>
        <v>7.5910000000000002</v>
      </c>
      <c r="DL39" s="6">
        <f ca="1">INDEX(DM$7:DM$30,DF39,1)</f>
        <v>0.34100000000000003</v>
      </c>
      <c r="DM39" s="6">
        <f ca="1">INDEX(DN$7:DN$30,DF39,1)</f>
        <v>0.502</v>
      </c>
      <c r="DN39" s="24">
        <f ca="1">(ABS(DJ39)+ABS(DL39))*SIGN(DJ39)</f>
        <v>27.827000000000002</v>
      </c>
      <c r="DO39" s="24">
        <f ca="1">(ABS(DK39)+ABS(DM39))*SIGN(DK39)</f>
        <v>8.093</v>
      </c>
      <c r="DP39" s="24">
        <f ca="1">(ABS(DN39)+0.3*ABS(DO39))*SIGN(DN39)</f>
        <v>30.254900000000003</v>
      </c>
      <c r="DQ39" s="24">
        <f t="shared" ref="DQ39:DQ42" ca="1" si="20">(ABS(DO39)+0.3*ABS(DN39))*SIGN(DO39)</f>
        <v>16.441099999999999</v>
      </c>
      <c r="DR39" s="24">
        <f ca="1">IF($C$2&lt;=$C$3,DP39,DQ39)</f>
        <v>30.254900000000003</v>
      </c>
      <c r="DS39" s="48">
        <f ca="1">DH39</f>
        <v>-39.085000000000001</v>
      </c>
      <c r="DT39" s="48">
        <f ca="1">DI39+DR39</f>
        <v>7.5129000000000019</v>
      </c>
      <c r="DU39" s="48">
        <f ca="1">DI39-DR39</f>
        <v>-52.996900000000004</v>
      </c>
    </row>
    <row r="40" spans="1:125">
      <c r="B40" s="8">
        <f>B39+1</f>
        <v>2</v>
      </c>
      <c r="C40" s="8" t="s">
        <v>10</v>
      </c>
      <c r="D40" s="6">
        <f ca="1">INDEX(E$7:E$30,B40,1)</f>
        <v>-19.696000000000002</v>
      </c>
      <c r="E40" s="6">
        <f ca="1">INDEX(F$7:F$30,B40,1)</f>
        <v>-11.957000000000001</v>
      </c>
      <c r="F40" s="6">
        <f ca="1">INDEX(G$7:G$30,B40,1)</f>
        <v>-5.5789999999999997</v>
      </c>
      <c r="G40" s="6">
        <f ca="1">INDEX(H$7:H$30,B40,1)</f>
        <v>-1.5009999999999999</v>
      </c>
      <c r="H40" s="6">
        <f ca="1">INDEX(I$7:I$30,B40,1)</f>
        <v>-7.0999999999999994E-2</v>
      </c>
      <c r="I40" s="6">
        <f ca="1">INDEX(J$7:J$30,B40,1)</f>
        <v>-0.104</v>
      </c>
      <c r="J40" s="24">
        <f t="shared" ref="J40:K42" ca="1" si="21">(ABS(F40)+ABS(H40))*SIGN(F40)</f>
        <v>-5.6499999999999995</v>
      </c>
      <c r="K40" s="24">
        <f t="shared" ca="1" si="21"/>
        <v>-1.605</v>
      </c>
      <c r="L40" s="24">
        <f t="shared" ref="L40:L42" ca="1" si="22">(ABS(J40)+0.3*ABS(K40))*SIGN(J40)</f>
        <v>-6.1314999999999991</v>
      </c>
      <c r="M40" s="24">
        <f t="shared" ca="1" si="14"/>
        <v>-3.3</v>
      </c>
      <c r="N40" s="24">
        <f ca="1">IF($C$2&lt;=$C$3,L40,M40)</f>
        <v>-6.1314999999999991</v>
      </c>
      <c r="O40" s="48">
        <f t="shared" ref="O40:O42" ca="1" si="23">D40</f>
        <v>-19.696000000000002</v>
      </c>
      <c r="P40" s="48">
        <f t="shared" ref="P40:P42" ca="1" si="24">E40+N40</f>
        <v>-18.0885</v>
      </c>
      <c r="Q40" s="48">
        <f t="shared" ref="Q40:Q42" ca="1" si="25">E40-N40</f>
        <v>-5.8255000000000017</v>
      </c>
      <c r="S40" s="38"/>
      <c r="T40" s="8">
        <f>T39+1</f>
        <v>2</v>
      </c>
      <c r="U40" s="8" t="s">
        <v>10</v>
      </c>
      <c r="V40" s="6">
        <f ca="1">INDEX(W$7:W$30,T40,1)</f>
        <v>-12.436</v>
      </c>
      <c r="W40" s="6">
        <f ca="1">INDEX(X$7:X$30,T40,1)</f>
        <v>-7.5730000000000004</v>
      </c>
      <c r="X40" s="6">
        <f ca="1">INDEX(Y$7:Y$30,T40,1)</f>
        <v>-5.8109999999999999</v>
      </c>
      <c r="Y40" s="6">
        <f ca="1">INDEX(Z$7:Z$30,T40,1)</f>
        <v>-1.577</v>
      </c>
      <c r="Z40" s="6">
        <f ca="1">INDEX(AA$7:AA$30,T40,1)</f>
        <v>-7.2999999999999995E-2</v>
      </c>
      <c r="AA40" s="6">
        <f ca="1">INDEX(AB$7:AB$30,T40,1)</f>
        <v>-0.108</v>
      </c>
      <c r="AB40" s="24">
        <f t="shared" ref="AB40:AC42" ca="1" si="26">(ABS(X40)+ABS(Z40))*SIGN(X40)</f>
        <v>-5.8840000000000003</v>
      </c>
      <c r="AC40" s="24">
        <f t="shared" ca="1" si="26"/>
        <v>-1.6850000000000001</v>
      </c>
      <c r="AD40" s="24">
        <f t="shared" ref="AD40:AD42" ca="1" si="27">(ABS(AB40)+0.3*ABS(AC40))*SIGN(AB40)</f>
        <v>-6.3895</v>
      </c>
      <c r="AE40" s="24">
        <f t="shared" ca="1" si="15"/>
        <v>-3.4502000000000002</v>
      </c>
      <c r="AF40" s="24">
        <f ca="1">IF($C$2&lt;=$C$3,AD40,AE40)</f>
        <v>-6.3895</v>
      </c>
      <c r="AG40" s="48">
        <f t="shared" ref="AG40:AG42" ca="1" si="28">V40</f>
        <v>-12.436</v>
      </c>
      <c r="AH40" s="48">
        <f t="shared" ref="AH40:AH42" ca="1" si="29">W40+AF40</f>
        <v>-13.9625</v>
      </c>
      <c r="AI40" s="48">
        <f t="shared" ref="AI40:AI42" ca="1" si="30">W40-AF40</f>
        <v>-1.1835000000000004</v>
      </c>
      <c r="AK40" s="38"/>
      <c r="AL40" s="8">
        <f>AL39+1</f>
        <v>2</v>
      </c>
      <c r="AM40" s="8" t="s">
        <v>10</v>
      </c>
      <c r="AN40" s="6">
        <f ca="1">INDEX(AO$7:AO$30,AL40,1)</f>
        <v>-16.951000000000001</v>
      </c>
      <c r="AO40" s="6">
        <f ca="1">INDEX(AP$7:AP$30,AL40,1)</f>
        <v>-10.282</v>
      </c>
      <c r="AP40" s="6">
        <f ca="1">INDEX(AQ$7:AQ$30,AL40,1)</f>
        <v>-8.06</v>
      </c>
      <c r="AQ40" s="6">
        <f ca="1">INDEX(AR$7:AR$30,AL40,1)</f>
        <v>-2.0390000000000001</v>
      </c>
      <c r="AR40" s="6">
        <f ca="1">INDEX(AS$7:AS$30,AL40,1)</f>
        <v>-0.108</v>
      </c>
      <c r="AS40" s="6">
        <f ca="1">INDEX(AT$7:AT$30,AL40,1)</f>
        <v>-0.159</v>
      </c>
      <c r="AT40" s="24">
        <f t="shared" ref="AT40:AU42" ca="1" si="31">(ABS(AP40)+ABS(AR40))*SIGN(AP40)</f>
        <v>-8.168000000000001</v>
      </c>
      <c r="AU40" s="24">
        <f t="shared" ca="1" si="31"/>
        <v>-2.198</v>
      </c>
      <c r="AV40" s="24">
        <f t="shared" ref="AV40:AV42" ca="1" si="32">(ABS(AT40)+0.3*ABS(AU40))*SIGN(AT40)</f>
        <v>-8.8274000000000008</v>
      </c>
      <c r="AW40" s="24">
        <f t="shared" ca="1" si="16"/>
        <v>-4.6484000000000005</v>
      </c>
      <c r="AX40" s="24">
        <f ca="1">IF($C$2&lt;=$C$3,AV40,AW40)</f>
        <v>-8.8274000000000008</v>
      </c>
      <c r="AY40" s="48">
        <f t="shared" ref="AY40:AY42" ca="1" si="33">AN40</f>
        <v>-16.951000000000001</v>
      </c>
      <c r="AZ40" s="48">
        <f t="shared" ref="AZ40:AZ42" ca="1" si="34">AO40+AX40</f>
        <v>-19.109400000000001</v>
      </c>
      <c r="BA40" s="48">
        <f t="shared" ref="BA40:BA42" ca="1" si="35">AO40-AX40</f>
        <v>-1.4545999999999992</v>
      </c>
      <c r="BC40" s="38"/>
      <c r="BD40" s="8">
        <f>BD39+1</f>
        <v>2</v>
      </c>
      <c r="BE40" s="8" t="s">
        <v>10</v>
      </c>
      <c r="BF40" s="6">
        <f ca="1">INDEX(BG$7:BG$30,BD40,1)</f>
        <v>-36.078000000000003</v>
      </c>
      <c r="BG40" s="6">
        <f ca="1">INDEX(BH$7:BH$30,BD40,1)</f>
        <v>-21.111000000000001</v>
      </c>
      <c r="BH40" s="6">
        <f ca="1">INDEX(BI$7:BI$30,BD40,1)</f>
        <v>-26.890999999999998</v>
      </c>
      <c r="BI40" s="6">
        <f ca="1">INDEX(BJ$7:BJ$30,BD40,1)</f>
        <v>-7.5350000000000001</v>
      </c>
      <c r="BJ40" s="6">
        <f ca="1">INDEX(BK$7:BK$30,BD40,1)</f>
        <v>-0.33</v>
      </c>
      <c r="BK40" s="6">
        <f ca="1">INDEX(BL$7:BL$30,BD40,1)</f>
        <v>-0.48599999999999999</v>
      </c>
      <c r="BL40" s="24">
        <f t="shared" ref="BL40:BM42" ca="1" si="36">(ABS(BH40)+ABS(BJ40))*SIGN(BH40)</f>
        <v>-27.220999999999997</v>
      </c>
      <c r="BM40" s="24">
        <f t="shared" ca="1" si="36"/>
        <v>-8.0210000000000008</v>
      </c>
      <c r="BN40" s="24">
        <f t="shared" ref="BN40:BN42" ca="1" si="37">(ABS(BL40)+0.3*ABS(BM40))*SIGN(BL40)</f>
        <v>-29.627299999999998</v>
      </c>
      <c r="BO40" s="24">
        <f t="shared" ca="1" si="17"/>
        <v>-16.1873</v>
      </c>
      <c r="BP40" s="24">
        <f ca="1">IF($C$2&lt;=$C$3,BN40,BO40)</f>
        <v>-29.627299999999998</v>
      </c>
      <c r="BQ40" s="48">
        <f t="shared" ref="BQ40:BQ42" ca="1" si="38">BF40</f>
        <v>-36.078000000000003</v>
      </c>
      <c r="BR40" s="48">
        <f t="shared" ref="BR40:BR42" ca="1" si="39">BG40+BP40</f>
        <v>-50.738299999999995</v>
      </c>
      <c r="BS40" s="48">
        <f t="shared" ref="BS40:BS42" ca="1" si="40">BG40-BP40</f>
        <v>8.5162999999999975</v>
      </c>
      <c r="BU40" s="38"/>
      <c r="BV40" s="8">
        <f>BV39+1</f>
        <v>2</v>
      </c>
      <c r="BW40" s="8" t="s">
        <v>10</v>
      </c>
      <c r="BX40" s="6">
        <f ca="1">INDEX(BY$7:BY$30,BV40,1)</f>
        <v>-63.722000000000001</v>
      </c>
      <c r="BY40" s="6">
        <f ca="1">INDEX(BZ$7:BZ$30,BV40,1)</f>
        <v>-37.442999999999998</v>
      </c>
      <c r="BZ40" s="6">
        <f ca="1">INDEX(CA$7:CA$30,BV40,1)</f>
        <v>-36.825000000000003</v>
      </c>
      <c r="CA40" s="6">
        <f ca="1">INDEX(CB$7:CB$30,BV40,1)</f>
        <v>-9.8089999999999993</v>
      </c>
      <c r="CB40" s="6">
        <f ca="1">INDEX(CC$7:CC$30,BV40,1)</f>
        <v>-0.47099999999999997</v>
      </c>
      <c r="CC40" s="6">
        <f ca="1">INDEX(CD$7:CD$30,BV40,1)</f>
        <v>-0.69299999999999995</v>
      </c>
      <c r="CD40" s="24">
        <f t="shared" ref="CD40:CE42" ca="1" si="41">(ABS(BZ40)+ABS(CB40))*SIGN(BZ40)</f>
        <v>-37.295999999999999</v>
      </c>
      <c r="CE40" s="24">
        <f t="shared" ca="1" si="41"/>
        <v>-10.501999999999999</v>
      </c>
      <c r="CF40" s="24">
        <f t="shared" ref="CF40:CF42" ca="1" si="42">(ABS(CD40)+0.3*ABS(CE40))*SIGN(CD40)</f>
        <v>-40.446599999999997</v>
      </c>
      <c r="CG40" s="24">
        <f t="shared" ca="1" si="18"/>
        <v>-21.690799999999996</v>
      </c>
      <c r="CH40" s="24">
        <f ca="1">IF($C$2&lt;=$C$3,CF40,CG40)</f>
        <v>-40.446599999999997</v>
      </c>
      <c r="CI40" s="48">
        <f t="shared" ref="CI40:CI42" ca="1" si="43">BX40</f>
        <v>-63.722000000000001</v>
      </c>
      <c r="CJ40" s="48">
        <f t="shared" ref="CJ40:CJ42" ca="1" si="44">BY40+CH40</f>
        <v>-77.889600000000002</v>
      </c>
      <c r="CK40" s="48">
        <f t="shared" ref="CK40:CK42" ca="1" si="45">BY40-CH40</f>
        <v>3.0035999999999987</v>
      </c>
      <c r="CM40" s="38"/>
      <c r="CN40" s="8">
        <f>CN39+1</f>
        <v>2</v>
      </c>
      <c r="CO40" s="8" t="s">
        <v>10</v>
      </c>
      <c r="CP40" s="6">
        <f ca="1">INDEX(CQ$7:CQ$30,CN40,1)</f>
        <v>-36.121000000000002</v>
      </c>
      <c r="CQ40" s="6">
        <f ca="1">INDEX(CR$7:CR$30,CN40,1)</f>
        <v>-21.41</v>
      </c>
      <c r="CR40" s="6">
        <f ca="1">INDEX(CS$7:CS$30,CN40,1)</f>
        <v>-22.309000000000001</v>
      </c>
      <c r="CS40" s="6">
        <f ca="1">INDEX(CT$7:CT$30,CN40,1)</f>
        <v>-6.0650000000000004</v>
      </c>
      <c r="CT40" s="6">
        <f ca="1">INDEX(CU$7:CU$30,CN40,1)</f>
        <v>-0.28000000000000003</v>
      </c>
      <c r="CU40" s="6">
        <f ca="1">INDEX(CV$7:CV$30,CN40,1)</f>
        <v>-0.41199999999999998</v>
      </c>
      <c r="CV40" s="24">
        <f t="shared" ref="CV40:CW42" ca="1" si="46">(ABS(CR40)+ABS(CT40))*SIGN(CR40)</f>
        <v>-22.589000000000002</v>
      </c>
      <c r="CW40" s="24">
        <f t="shared" ca="1" si="46"/>
        <v>-6.4770000000000003</v>
      </c>
      <c r="CX40" s="24">
        <f t="shared" ref="CX40:CX42" ca="1" si="47">(ABS(CV40)+0.3*ABS(CW40))*SIGN(CV40)</f>
        <v>-24.532100000000003</v>
      </c>
      <c r="CY40" s="24">
        <f t="shared" ca="1" si="19"/>
        <v>-13.253700000000002</v>
      </c>
      <c r="CZ40" s="24">
        <f ca="1">IF($C$2&lt;=$C$3,CX40,CY40)</f>
        <v>-24.532100000000003</v>
      </c>
      <c r="DA40" s="48">
        <f t="shared" ref="DA40:DA42" ca="1" si="48">CP40</f>
        <v>-36.121000000000002</v>
      </c>
      <c r="DB40" s="48">
        <f t="shared" ref="DB40:DB42" ca="1" si="49">CQ40+CZ40</f>
        <v>-45.942100000000003</v>
      </c>
      <c r="DC40" s="48">
        <f t="shared" ref="DC40:DC42" ca="1" si="50">CQ40-CZ40</f>
        <v>3.1221000000000032</v>
      </c>
      <c r="DE40" s="38"/>
      <c r="DF40" s="8">
        <f>DF39+1</f>
        <v>2</v>
      </c>
      <c r="DG40" s="8" t="s">
        <v>10</v>
      </c>
      <c r="DH40" s="6">
        <f ca="1">INDEX(DI$7:DI$30,DF40,1)</f>
        <v>-36.121000000000002</v>
      </c>
      <c r="DI40" s="6">
        <f ca="1">INDEX(DJ$7:DJ$30,DF40,1)</f>
        <v>-21.41</v>
      </c>
      <c r="DJ40" s="6">
        <f ca="1">INDEX(DK$7:DK$30,DF40,1)</f>
        <v>-22.309000000000001</v>
      </c>
      <c r="DK40" s="6">
        <f ca="1">INDEX(DL$7:DL$30,DF40,1)</f>
        <v>-6.0650000000000004</v>
      </c>
      <c r="DL40" s="6">
        <f ca="1">INDEX(DM$7:DM$30,DF40,1)</f>
        <v>-0.28000000000000003</v>
      </c>
      <c r="DM40" s="6">
        <f ca="1">INDEX(DN$7:DN$30,DF40,1)</f>
        <v>-0.41199999999999998</v>
      </c>
      <c r="DN40" s="24">
        <f t="shared" ref="DN40:DO42" ca="1" si="51">(ABS(DJ40)+ABS(DL40))*SIGN(DJ40)</f>
        <v>-22.589000000000002</v>
      </c>
      <c r="DO40" s="24">
        <f t="shared" ca="1" si="51"/>
        <v>-6.4770000000000003</v>
      </c>
      <c r="DP40" s="24">
        <f t="shared" ref="DP40:DP42" ca="1" si="52">(ABS(DN40)+0.3*ABS(DO40))*SIGN(DN40)</f>
        <v>-24.532100000000003</v>
      </c>
      <c r="DQ40" s="24">
        <f t="shared" ca="1" si="20"/>
        <v>-13.253700000000002</v>
      </c>
      <c r="DR40" s="24">
        <f ca="1">IF($C$2&lt;=$C$3,DP40,DQ40)</f>
        <v>-24.532100000000003</v>
      </c>
      <c r="DS40" s="48">
        <f t="shared" ref="DS40:DS42" ca="1" si="53">DH40</f>
        <v>-36.121000000000002</v>
      </c>
      <c r="DT40" s="48">
        <f t="shared" ref="DT40:DT42" ca="1" si="54">DI40+DR40</f>
        <v>-45.942100000000003</v>
      </c>
      <c r="DU40" s="48">
        <f t="shared" ref="DU40:DU42" ca="1" si="55">DI40-DR40</f>
        <v>3.1221000000000032</v>
      </c>
    </row>
    <row r="41" spans="1:125">
      <c r="B41" s="8">
        <f t="shared" ref="B41:B42" si="56">B40+1</f>
        <v>3</v>
      </c>
      <c r="C41" s="8" t="s">
        <v>9</v>
      </c>
      <c r="D41" s="6">
        <f ca="1">INDEX(E$7:E$30,B41,1)</f>
        <v>24.271000000000001</v>
      </c>
      <c r="E41" s="6">
        <f ca="1">INDEX(F$7:F$30,B41,1)</f>
        <v>14.744999999999999</v>
      </c>
      <c r="F41" s="6">
        <f ca="1">INDEX(G$7:G$30,B41,1)</f>
        <v>-2.4740000000000002</v>
      </c>
      <c r="G41" s="6">
        <f ca="1">INDEX(H$7:H$30,B41,1)</f>
        <v>-0.66600000000000004</v>
      </c>
      <c r="H41" s="6">
        <f ca="1">INDEX(I$7:I$30,B41,1)</f>
        <v>-3.1E-2</v>
      </c>
      <c r="I41" s="6">
        <f ca="1">INDEX(J$7:J$30,B41,1)</f>
        <v>-4.5999999999999999E-2</v>
      </c>
      <c r="J41" s="24">
        <f t="shared" ca="1" si="21"/>
        <v>-2.5050000000000003</v>
      </c>
      <c r="K41" s="24">
        <f t="shared" ca="1" si="21"/>
        <v>-0.71200000000000008</v>
      </c>
      <c r="L41" s="24">
        <f t="shared" ca="1" si="22"/>
        <v>-2.7186000000000003</v>
      </c>
      <c r="M41" s="24">
        <f t="shared" ca="1" si="14"/>
        <v>-1.4635000000000002</v>
      </c>
      <c r="N41" s="24">
        <f ca="1">IF($C$2&lt;=$C$3,L41,M41)</f>
        <v>-2.7186000000000003</v>
      </c>
      <c r="O41" s="24">
        <f t="shared" ca="1" si="23"/>
        <v>24.271000000000001</v>
      </c>
      <c r="P41" s="24">
        <f t="shared" ca="1" si="24"/>
        <v>12.026399999999999</v>
      </c>
      <c r="Q41" s="24">
        <f t="shared" ca="1" si="25"/>
        <v>17.4636</v>
      </c>
      <c r="S41" s="38"/>
      <c r="T41" s="8">
        <f t="shared" ref="T41:T42" si="57">T40+1</f>
        <v>3</v>
      </c>
      <c r="U41" s="8" t="s">
        <v>9</v>
      </c>
      <c r="V41" s="6">
        <f ca="1">INDEX(W$7:W$30,T41,1)</f>
        <v>20.52</v>
      </c>
      <c r="W41" s="6">
        <f ca="1">INDEX(X$7:X$30,T41,1)</f>
        <v>12.454000000000001</v>
      </c>
      <c r="X41" s="6">
        <f ca="1">INDEX(Y$7:Y$30,T41,1)</f>
        <v>-3.145</v>
      </c>
      <c r="Y41" s="6">
        <f ca="1">INDEX(Z$7:Z$30,T41,1)</f>
        <v>-0.85</v>
      </c>
      <c r="Z41" s="6">
        <f ca="1">INDEX(AA$7:AA$30,T41,1)</f>
        <v>-0.04</v>
      </c>
      <c r="AA41" s="6">
        <f ca="1">INDEX(AB$7:AB$30,T41,1)</f>
        <v>-5.8999999999999997E-2</v>
      </c>
      <c r="AB41" s="24">
        <f t="shared" ca="1" si="26"/>
        <v>-3.1850000000000001</v>
      </c>
      <c r="AC41" s="24">
        <f t="shared" ca="1" si="26"/>
        <v>-0.90900000000000003</v>
      </c>
      <c r="AD41" s="24">
        <f t="shared" ca="1" si="27"/>
        <v>-3.4577</v>
      </c>
      <c r="AE41" s="24">
        <f t="shared" ca="1" si="15"/>
        <v>-1.8645</v>
      </c>
      <c r="AF41" s="24">
        <f ca="1">IF($C$2&lt;=$C$3,AD41,AE41)</f>
        <v>-3.4577</v>
      </c>
      <c r="AG41" s="24">
        <f t="shared" ca="1" si="28"/>
        <v>20.52</v>
      </c>
      <c r="AH41" s="24">
        <f t="shared" ca="1" si="29"/>
        <v>8.9963000000000015</v>
      </c>
      <c r="AI41" s="24">
        <f t="shared" ca="1" si="30"/>
        <v>15.9117</v>
      </c>
      <c r="AK41" s="38"/>
      <c r="AL41" s="8">
        <f t="shared" ref="AL41:AL42" si="58">AL40+1</f>
        <v>3</v>
      </c>
      <c r="AM41" s="8" t="s">
        <v>9</v>
      </c>
      <c r="AN41" s="6">
        <f ca="1">INDEX(AO$7:AO$30,AL41,1)</f>
        <v>33.430999999999997</v>
      </c>
      <c r="AO41" s="6">
        <f ca="1">INDEX(AP$7:AP$30,AL41,1)</f>
        <v>20.353999999999999</v>
      </c>
      <c r="AP41" s="6">
        <f ca="1">INDEX(AQ$7:AQ$30,AL41,1)</f>
        <v>-5.6379999999999999</v>
      </c>
      <c r="AQ41" s="6">
        <f ca="1">INDEX(AR$7:AR$30,AL41,1)</f>
        <v>-1.4379999999999999</v>
      </c>
      <c r="AR41" s="6">
        <f ca="1">INDEX(AS$7:AS$30,AL41,1)</f>
        <v>-7.4999999999999997E-2</v>
      </c>
      <c r="AS41" s="6">
        <f ca="1">INDEX(AT$7:AT$30,AL41,1)</f>
        <v>-0.11</v>
      </c>
      <c r="AT41" s="24">
        <f t="shared" ca="1" si="31"/>
        <v>-5.7130000000000001</v>
      </c>
      <c r="AU41" s="24">
        <f t="shared" ca="1" si="31"/>
        <v>-1.548</v>
      </c>
      <c r="AV41" s="24">
        <f t="shared" ca="1" si="32"/>
        <v>-6.1774000000000004</v>
      </c>
      <c r="AW41" s="24">
        <f t="shared" ca="1" si="16"/>
        <v>-3.2618999999999998</v>
      </c>
      <c r="AX41" s="24">
        <f ca="1">IF($C$2&lt;=$C$3,AV41,AW41)</f>
        <v>-6.1774000000000004</v>
      </c>
      <c r="AY41" s="24">
        <f t="shared" ca="1" si="33"/>
        <v>33.430999999999997</v>
      </c>
      <c r="AZ41" s="24">
        <f t="shared" ca="1" si="34"/>
        <v>14.176599999999999</v>
      </c>
      <c r="BA41" s="24">
        <f t="shared" ca="1" si="35"/>
        <v>26.531399999999998</v>
      </c>
      <c r="BC41" s="38"/>
      <c r="BD41" s="8">
        <f t="shared" ref="BD41:BD42" si="59">BD40+1</f>
        <v>3</v>
      </c>
      <c r="BE41" s="8" t="s">
        <v>9</v>
      </c>
      <c r="BF41" s="6">
        <f ca="1">INDEX(BG$7:BG$30,BD41,1)</f>
        <v>69.927000000000007</v>
      </c>
      <c r="BG41" s="6">
        <f ca="1">INDEX(BH$7:BH$30,BD41,1)</f>
        <v>41.186999999999998</v>
      </c>
      <c r="BH41" s="6">
        <f ca="1">INDEX(BI$7:BI$30,BD41,1)</f>
        <v>-14.095000000000001</v>
      </c>
      <c r="BI41" s="6">
        <f ca="1">INDEX(BJ$7:BJ$30,BD41,1)</f>
        <v>-3.9449999999999998</v>
      </c>
      <c r="BJ41" s="6">
        <f ca="1">INDEX(BK$7:BK$30,BD41,1)</f>
        <v>-0.17299999999999999</v>
      </c>
      <c r="BK41" s="6">
        <f ca="1">INDEX(BL$7:BL$30,BD41,1)</f>
        <v>-0.255</v>
      </c>
      <c r="BL41" s="24">
        <f t="shared" ca="1" si="36"/>
        <v>-14.268000000000001</v>
      </c>
      <c r="BM41" s="24">
        <f t="shared" ca="1" si="36"/>
        <v>-4.2</v>
      </c>
      <c r="BN41" s="24">
        <f t="shared" ca="1" si="37"/>
        <v>-15.528</v>
      </c>
      <c r="BO41" s="24">
        <f t="shared" ca="1" si="17"/>
        <v>-8.4803999999999995</v>
      </c>
      <c r="BP41" s="24">
        <f ca="1">IF($C$2&lt;=$C$3,BN41,BO41)</f>
        <v>-15.528</v>
      </c>
      <c r="BQ41" s="24">
        <f t="shared" ca="1" si="38"/>
        <v>69.927000000000007</v>
      </c>
      <c r="BR41" s="24">
        <f t="shared" ca="1" si="39"/>
        <v>25.658999999999999</v>
      </c>
      <c r="BS41" s="24">
        <f t="shared" ca="1" si="40"/>
        <v>56.714999999999996</v>
      </c>
      <c r="BU41" s="38"/>
      <c r="BV41" s="8">
        <f t="shared" ref="BV41:BV42" si="60">BV40+1</f>
        <v>3</v>
      </c>
      <c r="BW41" s="8" t="s">
        <v>9</v>
      </c>
      <c r="BX41" s="6">
        <f ca="1">INDEX(BY$7:BY$30,BV41,1)</f>
        <v>93.033000000000001</v>
      </c>
      <c r="BY41" s="6">
        <f ca="1">INDEX(BZ$7:BZ$30,BV41,1)</f>
        <v>54.664999999999999</v>
      </c>
      <c r="BZ41" s="6">
        <f ca="1">INDEX(CA$7:CA$30,BV41,1)</f>
        <v>-17.562999999999999</v>
      </c>
      <c r="CA41" s="6">
        <f ca="1">INDEX(CB$7:CB$30,BV41,1)</f>
        <v>-4.6760000000000002</v>
      </c>
      <c r="CB41" s="6">
        <f ca="1">INDEX(CC$7:CC$30,BV41,1)</f>
        <v>-0.22500000000000001</v>
      </c>
      <c r="CC41" s="6">
        <f ca="1">INDEX(CD$7:CD$30,BV41,1)</f>
        <v>-0.33100000000000002</v>
      </c>
      <c r="CD41" s="24">
        <f t="shared" ca="1" si="41"/>
        <v>-17.788</v>
      </c>
      <c r="CE41" s="24">
        <f t="shared" ca="1" si="41"/>
        <v>-5.0070000000000006</v>
      </c>
      <c r="CF41" s="24">
        <f t="shared" ca="1" si="42"/>
        <v>-19.290099999999999</v>
      </c>
      <c r="CG41" s="24">
        <f t="shared" ca="1" si="18"/>
        <v>-10.343400000000001</v>
      </c>
      <c r="CH41" s="24">
        <f ca="1">IF($C$2&lt;=$C$3,CF41,CG41)</f>
        <v>-19.290099999999999</v>
      </c>
      <c r="CI41" s="24">
        <f t="shared" ca="1" si="43"/>
        <v>93.033000000000001</v>
      </c>
      <c r="CJ41" s="24">
        <f t="shared" ca="1" si="44"/>
        <v>35.374899999999997</v>
      </c>
      <c r="CK41" s="24">
        <f t="shared" ca="1" si="45"/>
        <v>73.955100000000002</v>
      </c>
      <c r="CM41" s="38"/>
      <c r="CN41" s="8">
        <f t="shared" ref="CN41:CN42" si="61">CN40+1</f>
        <v>3</v>
      </c>
      <c r="CO41" s="8" t="s">
        <v>9</v>
      </c>
      <c r="CP41" s="6">
        <f ca="1">INDEX(CQ$7:CQ$30,CN41,1)</f>
        <v>80.923000000000002</v>
      </c>
      <c r="CQ41" s="6">
        <f ca="1">INDEX(CR$7:CR$30,CN41,1)</f>
        <v>47.44</v>
      </c>
      <c r="CR41" s="6">
        <f ca="1">INDEX(CS$7:CS$30,CN41,1)</f>
        <v>-13.831</v>
      </c>
      <c r="CS41" s="6">
        <f ca="1">INDEX(CT$7:CT$30,CN41,1)</f>
        <v>-3.7930000000000001</v>
      </c>
      <c r="CT41" s="6">
        <f ca="1">INDEX(CU$7:CU$30,CN41,1)</f>
        <v>-0.17299999999999999</v>
      </c>
      <c r="CU41" s="6">
        <f ca="1">INDEX(CV$7:CV$30,CN41,1)</f>
        <v>-0.254</v>
      </c>
      <c r="CV41" s="24">
        <f t="shared" ca="1" si="46"/>
        <v>-14.004</v>
      </c>
      <c r="CW41" s="24">
        <f t="shared" ca="1" si="46"/>
        <v>-4.0470000000000006</v>
      </c>
      <c r="CX41" s="24">
        <f t="shared" ca="1" si="47"/>
        <v>-15.2181</v>
      </c>
      <c r="CY41" s="24">
        <f t="shared" ca="1" si="19"/>
        <v>-8.2482000000000006</v>
      </c>
      <c r="CZ41" s="24">
        <f ca="1">IF($C$2&lt;=$C$3,CX41,CY41)</f>
        <v>-15.2181</v>
      </c>
      <c r="DA41" s="24">
        <f t="shared" ca="1" si="48"/>
        <v>80.923000000000002</v>
      </c>
      <c r="DB41" s="24">
        <f t="shared" ca="1" si="49"/>
        <v>32.221899999999998</v>
      </c>
      <c r="DC41" s="24">
        <f t="shared" ca="1" si="50"/>
        <v>62.658099999999997</v>
      </c>
      <c r="DE41" s="38"/>
      <c r="DF41" s="8">
        <f t="shared" ref="DF41:DF42" si="62">DF40+1</f>
        <v>3</v>
      </c>
      <c r="DG41" s="8" t="s">
        <v>9</v>
      </c>
      <c r="DH41" s="6">
        <f ca="1">INDEX(DI$7:DI$30,DF41,1)</f>
        <v>80.923000000000002</v>
      </c>
      <c r="DI41" s="6">
        <f ca="1">INDEX(DJ$7:DJ$30,DF41,1)</f>
        <v>47.44</v>
      </c>
      <c r="DJ41" s="6">
        <f ca="1">INDEX(DK$7:DK$30,DF41,1)</f>
        <v>-13.831</v>
      </c>
      <c r="DK41" s="6">
        <f ca="1">INDEX(DL$7:DL$30,DF41,1)</f>
        <v>-3.7930000000000001</v>
      </c>
      <c r="DL41" s="6">
        <f ca="1">INDEX(DM$7:DM$30,DF41,1)</f>
        <v>-0.17299999999999999</v>
      </c>
      <c r="DM41" s="6">
        <f ca="1">INDEX(DN$7:DN$30,DF41,1)</f>
        <v>-0.254</v>
      </c>
      <c r="DN41" s="24">
        <f t="shared" ca="1" si="51"/>
        <v>-14.004</v>
      </c>
      <c r="DO41" s="24">
        <f t="shared" ca="1" si="51"/>
        <v>-4.0470000000000006</v>
      </c>
      <c r="DP41" s="24">
        <f t="shared" ca="1" si="52"/>
        <v>-15.2181</v>
      </c>
      <c r="DQ41" s="24">
        <f t="shared" ca="1" si="20"/>
        <v>-8.2482000000000006</v>
      </c>
      <c r="DR41" s="24">
        <f ca="1">IF($C$2&lt;=$C$3,DP41,DQ41)</f>
        <v>-15.2181</v>
      </c>
      <c r="DS41" s="24">
        <f t="shared" ca="1" si="53"/>
        <v>80.923000000000002</v>
      </c>
      <c r="DT41" s="24">
        <f t="shared" ca="1" si="54"/>
        <v>32.221899999999998</v>
      </c>
      <c r="DU41" s="24">
        <f t="shared" ca="1" si="55"/>
        <v>62.658099999999997</v>
      </c>
    </row>
    <row r="42" spans="1:125">
      <c r="B42" s="8">
        <f t="shared" si="56"/>
        <v>4</v>
      </c>
      <c r="C42" s="8" t="s">
        <v>8</v>
      </c>
      <c r="D42" s="6">
        <f ca="1">INDEX(E$7:E$30,B42,1)</f>
        <v>-25.408000000000001</v>
      </c>
      <c r="E42" s="6">
        <f ca="1">INDEX(F$7:F$30,B42,1)</f>
        <v>-15.429</v>
      </c>
      <c r="F42" s="6">
        <f ca="1">INDEX(G$7:G$30,B42,1)</f>
        <v>-2.4740000000000002</v>
      </c>
      <c r="G42" s="6">
        <f ca="1">INDEX(H$7:H$30,B42,1)</f>
        <v>-0.66600000000000004</v>
      </c>
      <c r="H42" s="6">
        <f ca="1">INDEX(I$7:I$30,B42,1)</f>
        <v>-3.1E-2</v>
      </c>
      <c r="I42" s="6">
        <f ca="1">INDEX(J$7:J$30,B42,1)</f>
        <v>-4.5999999999999999E-2</v>
      </c>
      <c r="J42" s="24">
        <f t="shared" ca="1" si="21"/>
        <v>-2.5050000000000003</v>
      </c>
      <c r="K42" s="24">
        <f t="shared" ca="1" si="21"/>
        <v>-0.71200000000000008</v>
      </c>
      <c r="L42" s="24">
        <f t="shared" ca="1" si="22"/>
        <v>-2.7186000000000003</v>
      </c>
      <c r="M42" s="24">
        <f t="shared" ca="1" si="14"/>
        <v>-1.4635000000000002</v>
      </c>
      <c r="N42" s="24">
        <f ca="1">IF($C$2&lt;=$C$3,L42,M42)</f>
        <v>-2.7186000000000003</v>
      </c>
      <c r="O42" s="24">
        <f t="shared" ca="1" si="23"/>
        <v>-25.408000000000001</v>
      </c>
      <c r="P42" s="24">
        <f t="shared" ca="1" si="24"/>
        <v>-18.147600000000001</v>
      </c>
      <c r="Q42" s="24">
        <f t="shared" ca="1" si="25"/>
        <v>-12.7104</v>
      </c>
      <c r="S42" s="38"/>
      <c r="T42" s="8">
        <f t="shared" si="57"/>
        <v>4</v>
      </c>
      <c r="U42" s="8" t="s">
        <v>8</v>
      </c>
      <c r="V42" s="6">
        <f ca="1">INDEX(W$7:W$30,T42,1)</f>
        <v>-19.646000000000001</v>
      </c>
      <c r="W42" s="6">
        <f ca="1">INDEX(X$7:X$30,T42,1)</f>
        <v>-11.942</v>
      </c>
      <c r="X42" s="6">
        <f ca="1">INDEX(Y$7:Y$30,T42,1)</f>
        <v>-3.145</v>
      </c>
      <c r="Y42" s="6">
        <f ca="1">INDEX(Z$7:Z$30,T42,1)</f>
        <v>-0.85</v>
      </c>
      <c r="Z42" s="6">
        <f ca="1">INDEX(AA$7:AA$30,T42,1)</f>
        <v>-0.04</v>
      </c>
      <c r="AA42" s="6">
        <f ca="1">INDEX(AB$7:AB$30,T42,1)</f>
        <v>-5.8999999999999997E-2</v>
      </c>
      <c r="AB42" s="24">
        <f t="shared" ca="1" si="26"/>
        <v>-3.1850000000000001</v>
      </c>
      <c r="AC42" s="24">
        <f t="shared" ca="1" si="26"/>
        <v>-0.90900000000000003</v>
      </c>
      <c r="AD42" s="24">
        <f t="shared" ca="1" si="27"/>
        <v>-3.4577</v>
      </c>
      <c r="AE42" s="24">
        <f t="shared" ca="1" si="15"/>
        <v>-1.8645</v>
      </c>
      <c r="AF42" s="24">
        <f ca="1">IF($C$2&lt;=$C$3,AD42,AE42)</f>
        <v>-3.4577</v>
      </c>
      <c r="AG42" s="24">
        <f t="shared" ca="1" si="28"/>
        <v>-19.646000000000001</v>
      </c>
      <c r="AH42" s="24">
        <f t="shared" ca="1" si="29"/>
        <v>-15.399699999999999</v>
      </c>
      <c r="AI42" s="24">
        <f t="shared" ca="1" si="30"/>
        <v>-8.4843000000000011</v>
      </c>
      <c r="AK42" s="38"/>
      <c r="AL42" s="8">
        <f t="shared" si="58"/>
        <v>4</v>
      </c>
      <c r="AM42" s="8" t="s">
        <v>8</v>
      </c>
      <c r="AN42" s="6">
        <f ca="1">INDEX(AO$7:AO$30,AL42,1)</f>
        <v>-32.899000000000001</v>
      </c>
      <c r="AO42" s="6">
        <f ca="1">INDEX(AP$7:AP$30,AL42,1)</f>
        <v>-20.026</v>
      </c>
      <c r="AP42" s="6">
        <f ca="1">INDEX(AQ$7:AQ$30,AL42,1)</f>
        <v>-5.6379999999999999</v>
      </c>
      <c r="AQ42" s="6">
        <f ca="1">INDEX(AR$7:AR$30,AL42,1)</f>
        <v>-1.4379999999999999</v>
      </c>
      <c r="AR42" s="6">
        <f ca="1">INDEX(AS$7:AS$30,AL42,1)</f>
        <v>-7.4999999999999997E-2</v>
      </c>
      <c r="AS42" s="6">
        <f ca="1">INDEX(AT$7:AT$30,AL42,1)</f>
        <v>-0.11</v>
      </c>
      <c r="AT42" s="24">
        <f t="shared" ca="1" si="31"/>
        <v>-5.7130000000000001</v>
      </c>
      <c r="AU42" s="24">
        <f t="shared" ca="1" si="31"/>
        <v>-1.548</v>
      </c>
      <c r="AV42" s="24">
        <f t="shared" ca="1" si="32"/>
        <v>-6.1774000000000004</v>
      </c>
      <c r="AW42" s="24">
        <f t="shared" ca="1" si="16"/>
        <v>-3.2618999999999998</v>
      </c>
      <c r="AX42" s="24">
        <f ca="1">IF($C$2&lt;=$C$3,AV42,AW42)</f>
        <v>-6.1774000000000004</v>
      </c>
      <c r="AY42" s="24">
        <f t="shared" ca="1" si="33"/>
        <v>-32.899000000000001</v>
      </c>
      <c r="AZ42" s="24">
        <f t="shared" ca="1" si="34"/>
        <v>-26.203400000000002</v>
      </c>
      <c r="BA42" s="24">
        <f t="shared" ca="1" si="35"/>
        <v>-13.848599999999999</v>
      </c>
      <c r="BC42" s="38"/>
      <c r="BD42" s="8">
        <f t="shared" si="59"/>
        <v>4</v>
      </c>
      <c r="BE42" s="8" t="s">
        <v>8</v>
      </c>
      <c r="BF42" s="6">
        <f ca="1">INDEX(BG$7:BG$30,BD42,1)</f>
        <v>-72.472999999999999</v>
      </c>
      <c r="BG42" s="6">
        <f ca="1">INDEX(BH$7:BH$30,BD42,1)</f>
        <v>-42.493000000000002</v>
      </c>
      <c r="BH42" s="6">
        <f ca="1">INDEX(BI$7:BI$30,BD42,1)</f>
        <v>-14.095000000000001</v>
      </c>
      <c r="BI42" s="6">
        <f ca="1">INDEX(BJ$7:BJ$30,BD42,1)</f>
        <v>-3.9449999999999998</v>
      </c>
      <c r="BJ42" s="6">
        <f ca="1">INDEX(BK$7:BK$30,BD42,1)</f>
        <v>-0.17299999999999999</v>
      </c>
      <c r="BK42" s="6">
        <f ca="1">INDEX(BL$7:BL$30,BD42,1)</f>
        <v>-0.255</v>
      </c>
      <c r="BL42" s="24">
        <f t="shared" ca="1" si="36"/>
        <v>-14.268000000000001</v>
      </c>
      <c r="BM42" s="24">
        <f t="shared" ca="1" si="36"/>
        <v>-4.2</v>
      </c>
      <c r="BN42" s="24">
        <f t="shared" ca="1" si="37"/>
        <v>-15.528</v>
      </c>
      <c r="BO42" s="24">
        <f t="shared" ca="1" si="17"/>
        <v>-8.4803999999999995</v>
      </c>
      <c r="BP42" s="24">
        <f ca="1">IF($C$2&lt;=$C$3,BN42,BO42)</f>
        <v>-15.528</v>
      </c>
      <c r="BQ42" s="24">
        <f t="shared" ca="1" si="38"/>
        <v>-72.472999999999999</v>
      </c>
      <c r="BR42" s="24">
        <f t="shared" ca="1" si="39"/>
        <v>-58.021000000000001</v>
      </c>
      <c r="BS42" s="24">
        <f t="shared" ca="1" si="40"/>
        <v>-26.965000000000003</v>
      </c>
      <c r="BU42" s="38"/>
      <c r="BV42" s="8">
        <f t="shared" si="60"/>
        <v>4</v>
      </c>
      <c r="BW42" s="8" t="s">
        <v>8</v>
      </c>
      <c r="BX42" s="6">
        <f ca="1">INDEX(BY$7:BY$30,BV42,1)</f>
        <v>-93.867000000000004</v>
      </c>
      <c r="BY42" s="6">
        <f ca="1">INDEX(BZ$7:BZ$30,BV42,1)</f>
        <v>-55.164999999999999</v>
      </c>
      <c r="BZ42" s="6">
        <f ca="1">INDEX(CA$7:CA$30,BV42,1)</f>
        <v>-17.562999999999999</v>
      </c>
      <c r="CA42" s="6">
        <f ca="1">INDEX(CB$7:CB$30,BV42,1)</f>
        <v>-4.6760000000000002</v>
      </c>
      <c r="CB42" s="6">
        <f ca="1">INDEX(CC$7:CC$30,BV42,1)</f>
        <v>-0.22500000000000001</v>
      </c>
      <c r="CC42" s="6">
        <f ca="1">INDEX(CD$7:CD$30,BV42,1)</f>
        <v>-0.33100000000000002</v>
      </c>
      <c r="CD42" s="24">
        <f t="shared" ca="1" si="41"/>
        <v>-17.788</v>
      </c>
      <c r="CE42" s="24">
        <f t="shared" ca="1" si="41"/>
        <v>-5.0070000000000006</v>
      </c>
      <c r="CF42" s="24">
        <f t="shared" ca="1" si="42"/>
        <v>-19.290099999999999</v>
      </c>
      <c r="CG42" s="24">
        <f t="shared" ca="1" si="18"/>
        <v>-10.343400000000001</v>
      </c>
      <c r="CH42" s="24">
        <f ca="1">IF($C$2&lt;=$C$3,CF42,CG42)</f>
        <v>-19.290099999999999</v>
      </c>
      <c r="CI42" s="24">
        <f t="shared" ca="1" si="43"/>
        <v>-93.867000000000004</v>
      </c>
      <c r="CJ42" s="24">
        <f t="shared" ca="1" si="44"/>
        <v>-74.455100000000002</v>
      </c>
      <c r="CK42" s="24">
        <f t="shared" ca="1" si="45"/>
        <v>-35.874899999999997</v>
      </c>
      <c r="CM42" s="38"/>
      <c r="CN42" s="8">
        <f t="shared" si="61"/>
        <v>4</v>
      </c>
      <c r="CO42" s="8" t="s">
        <v>8</v>
      </c>
      <c r="CP42" s="6">
        <f ca="1">INDEX(CQ$7:CQ$30,CN42,1)</f>
        <v>-79.277000000000001</v>
      </c>
      <c r="CQ42" s="6">
        <f ca="1">INDEX(CR$7:CR$30,CN42,1)</f>
        <v>-46.7</v>
      </c>
      <c r="CR42" s="6">
        <f ca="1">INDEX(CS$7:CS$30,CN42,1)</f>
        <v>-13.831</v>
      </c>
      <c r="CS42" s="6">
        <f ca="1">INDEX(CT$7:CT$30,CN42,1)</f>
        <v>-3.7930000000000001</v>
      </c>
      <c r="CT42" s="6">
        <f ca="1">INDEX(CU$7:CU$30,CN42,1)</f>
        <v>-0.17299999999999999</v>
      </c>
      <c r="CU42" s="6">
        <f ca="1">INDEX(CV$7:CV$30,CN42,1)</f>
        <v>-0.254</v>
      </c>
      <c r="CV42" s="24">
        <f t="shared" ca="1" si="46"/>
        <v>-14.004</v>
      </c>
      <c r="CW42" s="24">
        <f t="shared" ca="1" si="46"/>
        <v>-4.0470000000000006</v>
      </c>
      <c r="CX42" s="24">
        <f t="shared" ca="1" si="47"/>
        <v>-15.2181</v>
      </c>
      <c r="CY42" s="24">
        <f t="shared" ca="1" si="19"/>
        <v>-8.2482000000000006</v>
      </c>
      <c r="CZ42" s="24">
        <f ca="1">IF($C$2&lt;=$C$3,CX42,CY42)</f>
        <v>-15.2181</v>
      </c>
      <c r="DA42" s="24">
        <f t="shared" ca="1" si="48"/>
        <v>-79.277000000000001</v>
      </c>
      <c r="DB42" s="24">
        <f t="shared" ca="1" si="49"/>
        <v>-61.918100000000003</v>
      </c>
      <c r="DC42" s="24">
        <f t="shared" ca="1" si="50"/>
        <v>-31.481900000000003</v>
      </c>
      <c r="DE42" s="38"/>
      <c r="DF42" s="8">
        <f t="shared" si="62"/>
        <v>4</v>
      </c>
      <c r="DG42" s="8" t="s">
        <v>8</v>
      </c>
      <c r="DH42" s="6">
        <f ca="1">INDEX(DI$7:DI$30,DF42,1)</f>
        <v>-79.277000000000001</v>
      </c>
      <c r="DI42" s="6">
        <f ca="1">INDEX(DJ$7:DJ$30,DF42,1)</f>
        <v>-46.7</v>
      </c>
      <c r="DJ42" s="6">
        <f ca="1">INDEX(DK$7:DK$30,DF42,1)</f>
        <v>-13.831</v>
      </c>
      <c r="DK42" s="6">
        <f ca="1">INDEX(DL$7:DL$30,DF42,1)</f>
        <v>-3.7930000000000001</v>
      </c>
      <c r="DL42" s="6">
        <f ca="1">INDEX(DM$7:DM$30,DF42,1)</f>
        <v>-0.17299999999999999</v>
      </c>
      <c r="DM42" s="6">
        <f ca="1">INDEX(DN$7:DN$30,DF42,1)</f>
        <v>-0.254</v>
      </c>
      <c r="DN42" s="24">
        <f t="shared" ca="1" si="51"/>
        <v>-14.004</v>
      </c>
      <c r="DO42" s="24">
        <f t="shared" ca="1" si="51"/>
        <v>-4.0470000000000006</v>
      </c>
      <c r="DP42" s="24">
        <f t="shared" ca="1" si="52"/>
        <v>-15.2181</v>
      </c>
      <c r="DQ42" s="24">
        <f t="shared" ca="1" si="20"/>
        <v>-8.2482000000000006</v>
      </c>
      <c r="DR42" s="24">
        <f ca="1">IF($C$2&lt;=$C$3,DP42,DQ42)</f>
        <v>-15.2181</v>
      </c>
      <c r="DS42" s="24">
        <f t="shared" ca="1" si="53"/>
        <v>-79.277000000000001</v>
      </c>
      <c r="DT42" s="24">
        <f t="shared" ca="1" si="54"/>
        <v>-61.918100000000003</v>
      </c>
      <c r="DU42" s="24">
        <f t="shared" ca="1" si="55"/>
        <v>-31.481900000000003</v>
      </c>
    </row>
    <row r="43" spans="1:125">
      <c r="C43" s="8" t="s">
        <v>58</v>
      </c>
      <c r="D43" s="6"/>
      <c r="E43" s="6"/>
      <c r="F43" s="6"/>
      <c r="G43" s="6"/>
      <c r="H43" s="6"/>
      <c r="I43" s="6"/>
      <c r="J43" s="6"/>
      <c r="K43" s="6"/>
      <c r="O43" s="24">
        <f ca="1">MIN(P32,MAX(0,P32/2-(O39-O40)/P33/P32))</f>
        <v>2.2962348275931479</v>
      </c>
      <c r="P43" s="24">
        <f ca="1">MIN(P32,MAX(0,P32/2-(P39-P40)/P34/P32))</f>
        <v>1.8730761582819648</v>
      </c>
      <c r="Q43" s="24">
        <f ca="1">MIN(P32,MAX(0,P32/2-(Q39-Q40)/P34/P32))</f>
        <v>2.7202757340756945</v>
      </c>
      <c r="S43" s="38"/>
      <c r="U43" s="8" t="s">
        <v>58</v>
      </c>
      <c r="V43" s="6"/>
      <c r="W43" s="6"/>
      <c r="X43" s="6"/>
      <c r="Y43" s="6"/>
      <c r="Z43" s="6"/>
      <c r="AA43" s="6"/>
      <c r="AB43" s="6"/>
      <c r="AC43" s="6"/>
      <c r="AG43" s="24">
        <f ca="1">MIN(AH32,MAX(0,AH32/2-(AG39-AG40)/AH33/AH32))</f>
        <v>1.9413533834586465</v>
      </c>
      <c r="AH43" s="24">
        <f ca="1">MIN(AH32,MAX(0,AH32/2-(AH39-AH40)/AH34/AH32))</f>
        <v>1.4013567797999671</v>
      </c>
      <c r="AI43" s="24">
        <f ca="1">MIN(AH32,MAX(0,AH32/2-(AI39-AI40)/AH34/AH32))</f>
        <v>2.4784103951467453</v>
      </c>
      <c r="AK43" s="38"/>
      <c r="AM43" s="8" t="s">
        <v>58</v>
      </c>
      <c r="AN43" s="6"/>
      <c r="AO43" s="6"/>
      <c r="AP43" s="6"/>
      <c r="AQ43" s="6"/>
      <c r="AR43" s="6"/>
      <c r="AS43" s="6"/>
      <c r="AT43" s="6"/>
      <c r="AU43" s="6"/>
      <c r="AY43" s="24">
        <f ca="1">MIN(AZ32,MAX(0,AZ32/2-(AY39-AY40)/AZ33/AZ32))</f>
        <v>1.5120307553143373</v>
      </c>
      <c r="AZ43" s="24">
        <f ca="1">MIN(AZ32,MAX(0,AZ32/2-(AZ39-AZ40)/AZ34/AZ32))</f>
        <v>1.0531352154531946</v>
      </c>
      <c r="BA43" s="24">
        <f ca="1">MIN(AZ32,MAX(0,AZ32/2-(BA39-BA40)/AZ34/AZ32))</f>
        <v>1.9711837543338286</v>
      </c>
      <c r="BC43" s="38"/>
      <c r="BE43" s="8" t="s">
        <v>58</v>
      </c>
      <c r="BF43" s="6"/>
      <c r="BG43" s="6"/>
      <c r="BH43" s="6"/>
      <c r="BI43" s="6"/>
      <c r="BJ43" s="6"/>
      <c r="BK43" s="6"/>
      <c r="BL43" s="6"/>
      <c r="BM43" s="6"/>
      <c r="BQ43" s="24">
        <f ca="1">MIN(BR32,MAX(0,BR32/2-(BQ39-BQ40)/BR33/BR32))</f>
        <v>1.5713904494382023</v>
      </c>
      <c r="BR43" s="24">
        <f ca="1">MIN(BR32,MAX(0,BR32/2-(BR39-BR40)/BR34/BR32))</f>
        <v>0.98124163479923532</v>
      </c>
      <c r="BS43" s="24">
        <f ca="1">MIN(BR32,MAX(0,BR32/2-(BS39-BS40)/BR34/BR32))</f>
        <v>2.1688300669216063</v>
      </c>
      <c r="BU43" s="38"/>
      <c r="BW43" s="8" t="s">
        <v>58</v>
      </c>
      <c r="BX43" s="6"/>
      <c r="BY43" s="6"/>
      <c r="BZ43" s="6"/>
      <c r="CA43" s="6"/>
      <c r="CB43" s="6"/>
      <c r="CC43" s="6"/>
      <c r="CD43" s="6"/>
      <c r="CE43" s="6"/>
      <c r="CI43" s="24">
        <f ca="1">MIN(CJ32,MAX(0,CJ32/2-(CI39-CI40)/CJ33/CJ32))</f>
        <v>2.0906367041198504</v>
      </c>
      <c r="CJ43" s="24">
        <f ca="1">MIN(CJ32,MAX(0,CJ32/2-(CJ39-CJ40)/CJ34/CJ32))</f>
        <v>1.3527870345078759</v>
      </c>
      <c r="CK43" s="24">
        <f ca="1">MIN(CJ32,MAX(0,CJ32/2-(CK39-CK40)/CJ34/CJ32))</f>
        <v>2.8281289265228082</v>
      </c>
      <c r="CM43" s="38"/>
      <c r="CO43" s="8" t="s">
        <v>58</v>
      </c>
      <c r="CP43" s="6"/>
      <c r="CQ43" s="6"/>
      <c r="CR43" s="6"/>
      <c r="CS43" s="6"/>
      <c r="CT43" s="6"/>
      <c r="CU43" s="6"/>
      <c r="CV43" s="6"/>
      <c r="CW43" s="6"/>
      <c r="DA43" s="24">
        <f ca="1">MIN(DB32,MAX(0,DB32/2-(DA39-DA40)/DB33/DB32))</f>
        <v>1.818501872659176</v>
      </c>
      <c r="DB43" s="24">
        <f ca="1">MIN(DB32,MAX(0,DB32/2-(DB39-DB40)/DB34/DB32))</f>
        <v>1.232175483322711</v>
      </c>
      <c r="DC43" s="24">
        <f ca="1">MIN(DB32,MAX(0,DB32/2-(DC39-DC40)/DB34/DB32))</f>
        <v>2.3961227958359892</v>
      </c>
      <c r="DE43" s="38"/>
      <c r="DG43" s="8" t="s">
        <v>58</v>
      </c>
      <c r="DH43" s="6"/>
      <c r="DI43" s="6"/>
      <c r="DJ43" s="6"/>
      <c r="DK43" s="6"/>
      <c r="DL43" s="6"/>
      <c r="DM43" s="6"/>
      <c r="DN43" s="6"/>
      <c r="DO43" s="6"/>
      <c r="DS43" s="24">
        <f ca="1">MIN(DT32,MAX(0,DT32/2-(DS39-DS40)/DT33/DT32))</f>
        <v>1.818501872659176</v>
      </c>
      <c r="DT43" s="24">
        <f ca="1">MIN(DT32,MAX(0,DT32/2-(DT39-DT40)/DT34/DT32))</f>
        <v>1.232175483322711</v>
      </c>
      <c r="DU43" s="24">
        <f ca="1">MIN(DT32,MAX(0,DT32/2-(DU39-DU40)/DT34/DT32))</f>
        <v>2.3961227958359892</v>
      </c>
    </row>
    <row r="44" spans="1:125">
      <c r="C44" s="8" t="s">
        <v>66</v>
      </c>
      <c r="O44" s="24">
        <f ca="1">O39+(P33*P32/2-(O39-O40)/P32)*O43-P33*O43^2/2</f>
        <v>10.841189816542411</v>
      </c>
      <c r="P44" s="24">
        <f ca="1">P39+(P34*P32/2-(P39-P40)/P32)*P43-P34*P43^2/2</f>
        <v>7.564209886065079</v>
      </c>
      <c r="Q44" s="24">
        <f ca="1">Q39+(P34*P32/2-(Q39-Q40)/P32)*Q43-P34*Q43^2/2</f>
        <v>6.7554792227773959</v>
      </c>
      <c r="S44" s="38"/>
      <c r="U44" s="8" t="s">
        <v>66</v>
      </c>
      <c r="AG44" s="24">
        <f ca="1">AG39+(AH33*AH32/2-(AG39-AG40)/AH32)*AG43-AH33*AG43^2/2</f>
        <v>5.8213878907795795</v>
      </c>
      <c r="AH44" s="24">
        <f ca="1">AH39+(AH34*AH32/2-(AH39-AH40)/AH32)*AH43-AH34*AH43^2/2</f>
        <v>4.5062006459751807</v>
      </c>
      <c r="AI44" s="24">
        <f ca="1">AI39+(AH34*AH32/2-(AI39-AI40)/AH32)*AI43-AH34*AI43^2/2</f>
        <v>4.4230830585363421</v>
      </c>
      <c r="AK44" s="38"/>
      <c r="AM44" s="8" t="s">
        <v>66</v>
      </c>
      <c r="AY44" s="24">
        <f ca="1">AY39+(AZ33*AZ32/2-(AY39-AY40)/AZ32)*AY43-AZ33*AY43^2/2</f>
        <v>7.5253500904568007</v>
      </c>
      <c r="AZ44" s="24">
        <f ca="1">AZ39+(AZ34*AZ32/2-(AZ39-AZ40)/AZ32)*AZ43-AZ34*AZ43^2/2</f>
        <v>6.3992011530460635</v>
      </c>
      <c r="BA44" s="24">
        <f ca="1">BA39+(AZ34*AZ32/2-(BA39-BA40)/AZ32)*BA43-AZ34*BA43^2/2</f>
        <v>5.6688550972428544</v>
      </c>
      <c r="BC44" s="38"/>
      <c r="BE44" s="8" t="s">
        <v>66</v>
      </c>
      <c r="BQ44" s="24">
        <f ca="1">BQ39+(BR33*BR32/2-(BQ39-BQ40)/BR32)*BQ43-BR33*BQ43^2/2</f>
        <v>22.937211767029481</v>
      </c>
      <c r="BR44" s="24">
        <f ca="1">BR39+(BR34*BR32/2-(BR39-BR40)/BR32)*BR43-BR34*BR43^2/2</f>
        <v>13.628469532164953</v>
      </c>
      <c r="BS44" s="24">
        <f ca="1">BS39+(BR34*BR32/2-(BS39-BS40)/BR32)*BS43-BR34*BS43^2/2</f>
        <v>22.419096958820056</v>
      </c>
      <c r="BU44" s="38"/>
      <c r="BW44" s="8" t="s">
        <v>66</v>
      </c>
      <c r="CI44" s="24">
        <f ca="1">CI39+(CJ33*CJ32/2-(CI39-CI40)/CJ32)*CI43-CJ33*CI43^2/2</f>
        <v>35.2774506866417</v>
      </c>
      <c r="CJ44" s="24">
        <f ca="1">CJ39+(CJ34*CJ32/2-(CJ39-CJ40)/CJ32)*CJ43-CJ34*CJ43^2/2</f>
        <v>28.104478346578912</v>
      </c>
      <c r="CK44" s="24">
        <f ca="1">CK39+(CJ34*CJ32/2-(CK39-CK40)/CJ32)*CK43-CJ34*CK43^2/2</f>
        <v>27.61114541733329</v>
      </c>
      <c r="CM44" s="38"/>
      <c r="CO44" s="8" t="s">
        <v>66</v>
      </c>
      <c r="DA44" s="24">
        <f ca="1">DA39+(DB33*DB32/2-(DA39-DA40)/DB32)*DA43-DB33*DA43^2/2</f>
        <v>34.494616604244712</v>
      </c>
      <c r="DB44" s="24">
        <f ca="1">DB39+(DB34*DB32/2-(DB39-DB40)/DB32)*DB43-DB34*DB43^2/2</f>
        <v>27.364102713747851</v>
      </c>
      <c r="DC44" s="24">
        <f ca="1">DC39+(DB34*DB32/2-(DC39-DC40)/DB32)*DC43-DB34*DC43^2/2</f>
        <v>22.071963219377778</v>
      </c>
      <c r="DE44" s="38"/>
      <c r="DG44" s="8" t="s">
        <v>66</v>
      </c>
      <c r="DS44" s="24">
        <f ca="1">DS39+(DT33*DT32/2-(DS39-DS40)/DT32)*DS43-DT33*DS43^2/2</f>
        <v>34.494616604244712</v>
      </c>
      <c r="DT44" s="24">
        <f ca="1">DT39+(DT34*DT32/2-(DT39-DT40)/DT32)*DT43-DT34*DT43^2/2</f>
        <v>27.364102713747851</v>
      </c>
      <c r="DU44" s="24">
        <f ca="1">DU39+(DT34*DT32/2-(DU39-DU40)/DT32)*DU43-DT34*DU43^2/2</f>
        <v>22.071963219377778</v>
      </c>
    </row>
    <row r="45" spans="1:125">
      <c r="S45" s="38"/>
      <c r="AK45" s="38"/>
      <c r="BC45" s="38"/>
      <c r="BU45" s="38"/>
      <c r="CM45" s="38"/>
      <c r="DE45" s="38"/>
    </row>
    <row r="46" spans="1:125" s="21" customFormat="1">
      <c r="D46" s="23" t="s">
        <v>32</v>
      </c>
      <c r="E46" s="23" t="s">
        <v>33</v>
      </c>
      <c r="F46" s="23" t="s">
        <v>34</v>
      </c>
      <c r="G46" s="23" t="s">
        <v>35</v>
      </c>
      <c r="H46" s="23" t="s">
        <v>36</v>
      </c>
      <c r="I46" s="23" t="s">
        <v>37</v>
      </c>
      <c r="J46" s="23" t="s">
        <v>39</v>
      </c>
      <c r="K46" s="23" t="s">
        <v>40</v>
      </c>
      <c r="L46" s="23" t="s">
        <v>41</v>
      </c>
      <c r="M46" s="23" t="s">
        <v>42</v>
      </c>
      <c r="N46" s="23" t="s">
        <v>53</v>
      </c>
      <c r="O46" s="20" t="s">
        <v>32</v>
      </c>
      <c r="P46" s="23" t="s">
        <v>51</v>
      </c>
      <c r="Q46" s="23" t="s">
        <v>52</v>
      </c>
      <c r="S46" s="40"/>
      <c r="V46" s="23" t="s">
        <v>32</v>
      </c>
      <c r="W46" s="23" t="s">
        <v>33</v>
      </c>
      <c r="X46" s="23" t="s">
        <v>34</v>
      </c>
      <c r="Y46" s="23" t="s">
        <v>35</v>
      </c>
      <c r="Z46" s="23" t="s">
        <v>36</v>
      </c>
      <c r="AA46" s="23" t="s">
        <v>37</v>
      </c>
      <c r="AB46" s="23" t="s">
        <v>39</v>
      </c>
      <c r="AC46" s="23" t="s">
        <v>40</v>
      </c>
      <c r="AD46" s="23" t="s">
        <v>41</v>
      </c>
      <c r="AE46" s="23" t="s">
        <v>42</v>
      </c>
      <c r="AF46" s="23" t="s">
        <v>53</v>
      </c>
      <c r="AG46" s="20" t="s">
        <v>32</v>
      </c>
      <c r="AH46" s="23" t="s">
        <v>51</v>
      </c>
      <c r="AI46" s="23" t="s">
        <v>52</v>
      </c>
      <c r="AK46" s="40"/>
      <c r="AN46" s="23" t="s">
        <v>32</v>
      </c>
      <c r="AO46" s="23" t="s">
        <v>33</v>
      </c>
      <c r="AP46" s="23" t="s">
        <v>34</v>
      </c>
      <c r="AQ46" s="23" t="s">
        <v>35</v>
      </c>
      <c r="AR46" s="23" t="s">
        <v>36</v>
      </c>
      <c r="AS46" s="23" t="s">
        <v>37</v>
      </c>
      <c r="AT46" s="23" t="s">
        <v>39</v>
      </c>
      <c r="AU46" s="23" t="s">
        <v>40</v>
      </c>
      <c r="AV46" s="23" t="s">
        <v>41</v>
      </c>
      <c r="AW46" s="23" t="s">
        <v>42</v>
      </c>
      <c r="AX46" s="23" t="s">
        <v>53</v>
      </c>
      <c r="AY46" s="20" t="s">
        <v>32</v>
      </c>
      <c r="AZ46" s="23" t="s">
        <v>51</v>
      </c>
      <c r="BA46" s="23" t="s">
        <v>52</v>
      </c>
      <c r="BC46" s="40"/>
      <c r="BF46" s="23" t="s">
        <v>32</v>
      </c>
      <c r="BG46" s="23" t="s">
        <v>33</v>
      </c>
      <c r="BH46" s="23" t="s">
        <v>34</v>
      </c>
      <c r="BI46" s="23" t="s">
        <v>35</v>
      </c>
      <c r="BJ46" s="23" t="s">
        <v>36</v>
      </c>
      <c r="BK46" s="23" t="s">
        <v>37</v>
      </c>
      <c r="BL46" s="23" t="s">
        <v>39</v>
      </c>
      <c r="BM46" s="23" t="s">
        <v>40</v>
      </c>
      <c r="BN46" s="23" t="s">
        <v>41</v>
      </c>
      <c r="BO46" s="23" t="s">
        <v>42</v>
      </c>
      <c r="BP46" s="23" t="s">
        <v>53</v>
      </c>
      <c r="BQ46" s="20" t="s">
        <v>32</v>
      </c>
      <c r="BR46" s="23" t="s">
        <v>51</v>
      </c>
      <c r="BS46" s="23" t="s">
        <v>52</v>
      </c>
      <c r="BU46" s="40"/>
      <c r="BX46" s="23" t="s">
        <v>32</v>
      </c>
      <c r="BY46" s="23" t="s">
        <v>33</v>
      </c>
      <c r="BZ46" s="23" t="s">
        <v>34</v>
      </c>
      <c r="CA46" s="23" t="s">
        <v>35</v>
      </c>
      <c r="CB46" s="23" t="s">
        <v>36</v>
      </c>
      <c r="CC46" s="23" t="s">
        <v>37</v>
      </c>
      <c r="CD46" s="23" t="s">
        <v>39</v>
      </c>
      <c r="CE46" s="23" t="s">
        <v>40</v>
      </c>
      <c r="CF46" s="23" t="s">
        <v>41</v>
      </c>
      <c r="CG46" s="23" t="s">
        <v>42</v>
      </c>
      <c r="CH46" s="23" t="s">
        <v>53</v>
      </c>
      <c r="CI46" s="20" t="s">
        <v>32</v>
      </c>
      <c r="CJ46" s="23" t="s">
        <v>51</v>
      </c>
      <c r="CK46" s="23" t="s">
        <v>52</v>
      </c>
      <c r="CM46" s="40"/>
      <c r="CP46" s="23" t="s">
        <v>32</v>
      </c>
      <c r="CQ46" s="23" t="s">
        <v>33</v>
      </c>
      <c r="CR46" s="23" t="s">
        <v>34</v>
      </c>
      <c r="CS46" s="23" t="s">
        <v>35</v>
      </c>
      <c r="CT46" s="23" t="s">
        <v>36</v>
      </c>
      <c r="CU46" s="23" t="s">
        <v>37</v>
      </c>
      <c r="CV46" s="23" t="s">
        <v>39</v>
      </c>
      <c r="CW46" s="23" t="s">
        <v>40</v>
      </c>
      <c r="CX46" s="23" t="s">
        <v>41</v>
      </c>
      <c r="CY46" s="23" t="s">
        <v>42</v>
      </c>
      <c r="CZ46" s="23" t="s">
        <v>53</v>
      </c>
      <c r="DA46" s="20" t="s">
        <v>32</v>
      </c>
      <c r="DB46" s="23" t="s">
        <v>51</v>
      </c>
      <c r="DC46" s="23" t="s">
        <v>52</v>
      </c>
      <c r="DE46" s="40"/>
      <c r="DH46" s="23" t="s">
        <v>32</v>
      </c>
      <c r="DI46" s="23" t="s">
        <v>33</v>
      </c>
      <c r="DJ46" s="23" t="s">
        <v>34</v>
      </c>
      <c r="DK46" s="23" t="s">
        <v>35</v>
      </c>
      <c r="DL46" s="23" t="s">
        <v>36</v>
      </c>
      <c r="DM46" s="23" t="s">
        <v>37</v>
      </c>
      <c r="DN46" s="23" t="s">
        <v>39</v>
      </c>
      <c r="DO46" s="23" t="s">
        <v>40</v>
      </c>
      <c r="DP46" s="23" t="s">
        <v>41</v>
      </c>
      <c r="DQ46" s="23" t="s">
        <v>42</v>
      </c>
      <c r="DR46" s="23" t="s">
        <v>53</v>
      </c>
      <c r="DS46" s="20" t="s">
        <v>32</v>
      </c>
      <c r="DT46" s="23" t="s">
        <v>51</v>
      </c>
      <c r="DU46" s="23" t="s">
        <v>52</v>
      </c>
    </row>
    <row r="47" spans="1:125" s="21" customFormat="1">
      <c r="A47" s="22" t="s">
        <v>38</v>
      </c>
      <c r="C47" s="8" t="s">
        <v>11</v>
      </c>
      <c r="D47" s="24">
        <f ca="1">D39+D41*F35/100-P33*F35^2/20000</f>
        <v>-13.503262499999998</v>
      </c>
      <c r="E47" s="24">
        <f ca="1">E39+E41*F35/100-P34*F35^2/20000</f>
        <v>-8.208475</v>
      </c>
      <c r="F47" s="24">
        <f ca="1">F39-(F39-F40)/P32*F35/100</f>
        <v>5.6788617021276595</v>
      </c>
      <c r="G47" s="24">
        <f ca="1">G39-(G39-G40)/P32*F35/100</f>
        <v>1.5310425531914893</v>
      </c>
      <c r="H47" s="24">
        <f ca="1">H39-(H39-H40)/P32*F35/100</f>
        <v>7.2276595744680844E-2</v>
      </c>
      <c r="I47" s="24">
        <f ca="1">I39-(I39-I40)/P32*F35/100</f>
        <v>0.10607446808510639</v>
      </c>
      <c r="J47" s="24">
        <f ca="1">(ABS(F47)+ABS(H47))*SIGN(F47)</f>
        <v>5.7511382978723402</v>
      </c>
      <c r="K47" s="24">
        <f ca="1">(ABS(G47)+ABS(I47))*SIGN(G47)</f>
        <v>1.6371170212765958</v>
      </c>
      <c r="L47" s="24">
        <f ca="1">(ABS(J47)+0.3*ABS(K47))*SIGN(J47)</f>
        <v>6.242273404255319</v>
      </c>
      <c r="M47" s="24">
        <f t="shared" ref="M47:M50" ca="1" si="63">(ABS(K47)+0.3*ABS(J47))*SIGN(K47)</f>
        <v>3.362458510638298</v>
      </c>
      <c r="N47" s="24">
        <f ca="1">IF($C$2&lt;=$C$3,L47,M47)</f>
        <v>6.242273404255319</v>
      </c>
      <c r="O47" s="24">
        <f ca="1">D47</f>
        <v>-13.503262499999998</v>
      </c>
      <c r="P47" s="24">
        <f ca="1">E47+N47</f>
        <v>-1.966201595744681</v>
      </c>
      <c r="Q47" s="24">
        <f ca="1">E47-N47</f>
        <v>-14.450748404255318</v>
      </c>
      <c r="S47" s="35" t="s">
        <v>38</v>
      </c>
      <c r="U47" s="8" t="s">
        <v>11</v>
      </c>
      <c r="V47" s="24">
        <f ca="1">V39+V41*X35/100-AH33*X35^2/20000</f>
        <v>-11.137912499999999</v>
      </c>
      <c r="W47" s="24">
        <f ca="1">W39+W41*X35/100-AH34*X35^2/20000</f>
        <v>-6.7501249999999997</v>
      </c>
      <c r="X47" s="24">
        <f ca="1">X39-(X39-X40)/AH32*X35/100</f>
        <v>5.6682499999999996</v>
      </c>
      <c r="Y47" s="24">
        <f ca="1">Y39-(Y39-Y40)/AH32*X35/100</f>
        <v>1.5255000000000001</v>
      </c>
      <c r="Z47" s="24">
        <f ca="1">Z39-(Z39-Z40)/AH32*X35/100</f>
        <v>7.2039473684210528E-2</v>
      </c>
      <c r="AA47" s="24">
        <f ca="1">AA39-(AA39-AA40)/AH32*X35/100</f>
        <v>0.10619736842105264</v>
      </c>
      <c r="AB47" s="24">
        <f ca="1">(ABS(X47)+ABS(Z47))*SIGN(X47)</f>
        <v>5.7402894736842098</v>
      </c>
      <c r="AC47" s="24">
        <f ca="1">(ABS(Y47)+ABS(AA47))*SIGN(Y47)</f>
        <v>1.6316973684210527</v>
      </c>
      <c r="AD47" s="24">
        <f ca="1">(ABS(AB47)+0.3*ABS(AC47))*SIGN(AB47)</f>
        <v>6.2297986842105253</v>
      </c>
      <c r="AE47" s="24">
        <f t="shared" ref="AE47:AE50" ca="1" si="64">(ABS(AC47)+0.3*ABS(AB47))*SIGN(AC47)</f>
        <v>3.3537842105263156</v>
      </c>
      <c r="AF47" s="24">
        <f ca="1">IF($C$2&lt;=$C$3,AD47,AE47)</f>
        <v>6.2297986842105253</v>
      </c>
      <c r="AG47" s="24">
        <f ca="1">V47</f>
        <v>-11.137912499999999</v>
      </c>
      <c r="AH47" s="24">
        <f ca="1">W47+AF47</f>
        <v>-0.52032631578947441</v>
      </c>
      <c r="AI47" s="24">
        <f ca="1">W47-AF47</f>
        <v>-12.979923684210526</v>
      </c>
      <c r="AK47" s="35" t="s">
        <v>38</v>
      </c>
      <c r="AM47" s="8" t="s">
        <v>11</v>
      </c>
      <c r="AN47" s="24">
        <f ca="1">AN39+AN41*AP35/100-AZ33*AP35^2/20000</f>
        <v>-12.9830875</v>
      </c>
      <c r="AO47" s="24">
        <f ca="1">AO39+AO41*AP35/100-AZ34*AP35^2/20000</f>
        <v>-7.8713249999999988</v>
      </c>
      <c r="AP47" s="24">
        <f ca="1">AP39-(AP39-AP40)/AZ32*AP35/100</f>
        <v>8.0101999999999993</v>
      </c>
      <c r="AQ47" s="24">
        <f ca="1">AQ39-(AQ39-AQ40)/AZ32*AP35/100</f>
        <v>2.0621499999999999</v>
      </c>
      <c r="AR47" s="24">
        <f ca="1">AR39-(AR39-AR40)/AZ32*AP35/100</f>
        <v>0.10575000000000001</v>
      </c>
      <c r="AS47" s="24">
        <f ca="1">AS39-(AS39-AS40)/AZ32*AP35/100</f>
        <v>0.15544999999999998</v>
      </c>
      <c r="AT47" s="24">
        <f ca="1">(ABS(AP47)+ABS(AR47))*SIGN(AP47)</f>
        <v>8.1159499999999998</v>
      </c>
      <c r="AU47" s="24">
        <f ca="1">(ABS(AQ47)+ABS(AS47))*SIGN(AQ47)</f>
        <v>2.2176</v>
      </c>
      <c r="AV47" s="24">
        <f ca="1">(ABS(AT47)+0.3*ABS(AU47))*SIGN(AT47)</f>
        <v>8.781229999999999</v>
      </c>
      <c r="AW47" s="24">
        <f t="shared" ref="AW47:AW50" ca="1" si="65">(ABS(AU47)+0.3*ABS(AT47))*SIGN(AU47)</f>
        <v>4.6523849999999998</v>
      </c>
      <c r="AX47" s="24">
        <f ca="1">IF($C$2&lt;=$C$3,AV47,AW47)</f>
        <v>8.781229999999999</v>
      </c>
      <c r="AY47" s="24">
        <f ca="1">AN47</f>
        <v>-12.9830875</v>
      </c>
      <c r="AZ47" s="24">
        <f ca="1">AO47+AX47</f>
        <v>0.90990500000000019</v>
      </c>
      <c r="BA47" s="24">
        <f ca="1">AO47-AX47</f>
        <v>-16.652555</v>
      </c>
      <c r="BC47" s="35" t="s">
        <v>38</v>
      </c>
      <c r="BE47" s="8" t="s">
        <v>11</v>
      </c>
      <c r="BF47" s="24">
        <f ca="1">BF39+BF41*BH35/100-BR33*BH35^2/20000</f>
        <v>-22.015574999999995</v>
      </c>
      <c r="BG47" s="24">
        <f ca="1">BG39+BG41*BH35/100-BR34*BH35^2/20000</f>
        <v>-13.138137499999999</v>
      </c>
      <c r="BH47" s="24">
        <f ca="1">BH39-(BH39-BH40)/BR32*BH35/100</f>
        <v>16.097796875</v>
      </c>
      <c r="BI47" s="24">
        <f ca="1">BI39-(BI39-BI40)/BR32*BH35/100</f>
        <v>4.4972500000000002</v>
      </c>
      <c r="BJ47" s="24">
        <f ca="1">BJ39-(BJ39-BJ40)/BR32*BH35/100</f>
        <v>0.19803124999999999</v>
      </c>
      <c r="BK47" s="24">
        <f ca="1">BK39-(BK39-BK40)/BR32*BH35/100</f>
        <v>0.29079687500000001</v>
      </c>
      <c r="BL47" s="24">
        <f ca="1">(ABS(BH47)+ABS(BJ47))*SIGN(BH47)</f>
        <v>16.295828125</v>
      </c>
      <c r="BM47" s="24">
        <f ca="1">(ABS(BI47)+ABS(BK47))*SIGN(BI47)</f>
        <v>4.788046875</v>
      </c>
      <c r="BN47" s="24">
        <f ca="1">(ABS(BL47)+0.3*ABS(BM47))*SIGN(BL47)</f>
        <v>17.732242187499999</v>
      </c>
      <c r="BO47" s="24">
        <f t="shared" ref="BO47:BO50" ca="1" si="66">(ABS(BM47)+0.3*ABS(BL47))*SIGN(BM47)</f>
        <v>9.6767953124999995</v>
      </c>
      <c r="BP47" s="24">
        <f ca="1">IF($C$2&lt;=$C$3,BN47,BO47)</f>
        <v>17.732242187499999</v>
      </c>
      <c r="BQ47" s="24">
        <f ca="1">BF47</f>
        <v>-22.015574999999995</v>
      </c>
      <c r="BR47" s="24">
        <f ca="1">BG47+BP47</f>
        <v>4.5941046874999998</v>
      </c>
      <c r="BS47" s="24">
        <f ca="1">BG47-BP47</f>
        <v>-30.870379687499998</v>
      </c>
      <c r="BU47" s="35" t="s">
        <v>38</v>
      </c>
      <c r="BW47" s="8" t="s">
        <v>11</v>
      </c>
      <c r="BX47" s="24">
        <f ca="1">BX39+BX41*BZ35/100-CJ33*BZ35^2/20000</f>
        <v>-32.136074999999998</v>
      </c>
      <c r="BY47" s="24">
        <f ca="1">BY39+BY41*BZ35/100-CJ34*BZ35^2/20000</f>
        <v>-18.863937500000006</v>
      </c>
      <c r="BZ47" s="24">
        <f ca="1">BZ39-(BZ39-BZ40)/CJ32*BZ35/100</f>
        <v>30.793833333333335</v>
      </c>
      <c r="CA47" s="24">
        <f ca="1">CA39-(CA39-CA40)/CJ32*BZ35/100</f>
        <v>8.1934166666666677</v>
      </c>
      <c r="CB47" s="24">
        <f ca="1">CB39-(CB39-CB40)/CJ32*BZ35/100</f>
        <v>0.39433333333333331</v>
      </c>
      <c r="CC47" s="24">
        <f ca="1">CC39-(CC39-CC40)/CJ32*BZ35/100</f>
        <v>0.58024999999999993</v>
      </c>
      <c r="CD47" s="24">
        <f ca="1">(ABS(BZ47)+ABS(CB47))*SIGN(BZ47)</f>
        <v>31.188166666666667</v>
      </c>
      <c r="CE47" s="24">
        <f ca="1">(ABS(CA47)+ABS(CC47))*SIGN(CA47)</f>
        <v>8.7736666666666672</v>
      </c>
      <c r="CF47" s="24">
        <f ca="1">(ABS(CD47)+0.3*ABS(CE47))*SIGN(CD47)</f>
        <v>33.820266666666669</v>
      </c>
      <c r="CG47" s="24">
        <f t="shared" ref="CG47:CG50" ca="1" si="67">(ABS(CE47)+0.3*ABS(CD47))*SIGN(CE47)</f>
        <v>18.130116666666666</v>
      </c>
      <c r="CH47" s="24">
        <f ca="1">IF($C$2&lt;=$C$3,CF47,CG47)</f>
        <v>33.820266666666669</v>
      </c>
      <c r="CI47" s="24">
        <f ca="1">BX47</f>
        <v>-32.136074999999998</v>
      </c>
      <c r="CJ47" s="24">
        <f ca="1">BY47+CH47</f>
        <v>14.956329166666663</v>
      </c>
      <c r="CK47" s="24">
        <f ca="1">BY47-CH47</f>
        <v>-52.684204166666674</v>
      </c>
      <c r="CM47" s="35" t="s">
        <v>38</v>
      </c>
      <c r="CO47" s="8" t="s">
        <v>11</v>
      </c>
      <c r="CP47" s="24">
        <f ca="1">CP39+CP41*CR35/100-DB33*CR35^2/20000</f>
        <v>-13.487575</v>
      </c>
      <c r="CQ47" s="24">
        <f ca="1">CQ39+CQ41*CR35/100-DB34*CR35^2/20000</f>
        <v>-7.7396875000000014</v>
      </c>
      <c r="CR47" s="24">
        <f ca="1">CR39-(CR39-CR40)/DB32*CR35/100</f>
        <v>22.644819444444444</v>
      </c>
      <c r="CS47" s="24">
        <f ca="1">CS39-(CS39-CS40)/DB32*CR35/100</f>
        <v>6.2633333333333336</v>
      </c>
      <c r="CT47" s="24">
        <f ca="1">CT39-(CT39-CT40)/DB32*CR35/100</f>
        <v>0.28062500000000001</v>
      </c>
      <c r="CU47" s="24">
        <f ca="1">CU39-(CU39-CU40)/DB32*CR35/100</f>
        <v>0.41313888888888889</v>
      </c>
      <c r="CV47" s="24">
        <f ca="1">(ABS(CR47)+ABS(CT47))*SIGN(CR47)</f>
        <v>22.925444444444445</v>
      </c>
      <c r="CW47" s="24">
        <f ca="1">(ABS(CS47)+ABS(CU47))*SIGN(CS47)</f>
        <v>6.6764722222222224</v>
      </c>
      <c r="CX47" s="24">
        <f ca="1">(ABS(CV47)+0.3*ABS(CW47))*SIGN(CV47)</f>
        <v>24.928386111111109</v>
      </c>
      <c r="CY47" s="24">
        <f t="shared" ref="CY47:CY50" ca="1" si="68">(ABS(CW47)+0.3*ABS(CV47))*SIGN(CW47)</f>
        <v>13.554105555555555</v>
      </c>
      <c r="CZ47" s="24">
        <f ca="1">IF($C$2&lt;=$C$3,CX47,CY47)</f>
        <v>24.928386111111109</v>
      </c>
      <c r="DA47" s="24">
        <f ca="1">CP47</f>
        <v>-13.487575</v>
      </c>
      <c r="DB47" s="24">
        <f ca="1">CQ47+CZ47</f>
        <v>17.188698611111107</v>
      </c>
      <c r="DC47" s="24">
        <f ca="1">CQ47-CZ47</f>
        <v>-32.668073611111112</v>
      </c>
      <c r="DE47" s="35" t="s">
        <v>38</v>
      </c>
      <c r="DG47" s="8" t="s">
        <v>11</v>
      </c>
      <c r="DH47" s="24">
        <f ca="1">DH39+DH41*DJ35/100-DT33*DJ35^2/20000</f>
        <v>-13.487575</v>
      </c>
      <c r="DI47" s="24">
        <f ca="1">DI39+DI41*DJ35/100-DT34*DJ35^2/20000</f>
        <v>-7.7396875000000014</v>
      </c>
      <c r="DJ47" s="24">
        <f ca="1">DJ39-(DJ39-DJ40)/DT32*DJ35/100</f>
        <v>22.644819444444444</v>
      </c>
      <c r="DK47" s="24">
        <f ca="1">DK39-(DK39-DK40)/DT32*DJ35/100</f>
        <v>6.2633333333333336</v>
      </c>
      <c r="DL47" s="24">
        <f ca="1">DL39-(DL39-DL40)/DT32*DJ35/100</f>
        <v>0.28062500000000001</v>
      </c>
      <c r="DM47" s="24">
        <f ca="1">DM39-(DM39-DM40)/DT32*DJ35/100</f>
        <v>0.41313888888888889</v>
      </c>
      <c r="DN47" s="24">
        <f ca="1">(ABS(DJ47)+ABS(DL47))*SIGN(DJ47)</f>
        <v>22.925444444444445</v>
      </c>
      <c r="DO47" s="24">
        <f ca="1">(ABS(DK47)+ABS(DM47))*SIGN(DK47)</f>
        <v>6.6764722222222224</v>
      </c>
      <c r="DP47" s="24">
        <f ca="1">(ABS(DN47)+0.3*ABS(DO47))*SIGN(DN47)</f>
        <v>24.928386111111109</v>
      </c>
      <c r="DQ47" s="24">
        <f t="shared" ref="DQ47:DQ50" ca="1" si="69">(ABS(DO47)+0.3*ABS(DN47))*SIGN(DO47)</f>
        <v>13.554105555555555</v>
      </c>
      <c r="DR47" s="24">
        <f ca="1">IF($C$2&lt;=$C$3,DP47,DQ47)</f>
        <v>24.928386111111109</v>
      </c>
      <c r="DS47" s="24">
        <f ca="1">DH47</f>
        <v>-13.487575</v>
      </c>
      <c r="DT47" s="24">
        <f ca="1">DI47+DR47</f>
        <v>17.188698611111107</v>
      </c>
      <c r="DU47" s="24">
        <f ca="1">DI47-DR47</f>
        <v>-32.668073611111112</v>
      </c>
    </row>
    <row r="48" spans="1:125" s="21" customFormat="1">
      <c r="C48" s="8" t="s">
        <v>10</v>
      </c>
      <c r="D48" s="24">
        <f ca="1">D40-D42*F36/100-P33*F36^2/20000</f>
        <v>-16.003712500000002</v>
      </c>
      <c r="E48" s="24">
        <f ca="1">E40-E42*F36/100-P34*F36^2/20000</f>
        <v>-9.7148749999999993</v>
      </c>
      <c r="F48" s="24">
        <f ca="1">F40-(F40-F39)/P32*F35/100</f>
        <v>-5.2078617021276594</v>
      </c>
      <c r="G48" s="24">
        <f ca="1">G40-(G40-G39)/P32*F35/100</f>
        <v>-1.4010425531914892</v>
      </c>
      <c r="H48" s="24">
        <f ca="1">H40-(H40-H39)/P32*F35/100</f>
        <v>-6.6276595744680838E-2</v>
      </c>
      <c r="I48" s="24">
        <f ca="1">I40-(I40-I39)/P32*F35/100</f>
        <v>-9.7074468085106377E-2</v>
      </c>
      <c r="J48" s="24">
        <f t="shared" ref="J48:K50" ca="1" si="70">(ABS(F48)+ABS(H48))*SIGN(F48)</f>
        <v>-5.2741382978723399</v>
      </c>
      <c r="K48" s="24">
        <f t="shared" ca="1" si="70"/>
        <v>-1.4981170212765955</v>
      </c>
      <c r="L48" s="24">
        <f t="shared" ref="L48:L50" ca="1" si="71">(ABS(J48)+0.3*ABS(K48))*SIGN(J48)</f>
        <v>-5.7235734042553181</v>
      </c>
      <c r="M48" s="24">
        <f t="shared" ca="1" si="63"/>
        <v>-3.0803585106382974</v>
      </c>
      <c r="N48" s="24">
        <f ca="1">IF($C$2&lt;=$C$3,L48,M48)</f>
        <v>-5.7235734042553181</v>
      </c>
      <c r="O48" s="24">
        <f t="shared" ref="O48:O50" ca="1" si="72">D48</f>
        <v>-16.003712500000002</v>
      </c>
      <c r="P48" s="24">
        <f t="shared" ref="P48:P50" ca="1" si="73">E48+N48</f>
        <v>-15.438448404255318</v>
      </c>
      <c r="Q48" s="24">
        <f t="shared" ref="Q48:Q50" ca="1" si="74">E48-N48</f>
        <v>-3.9913015957446811</v>
      </c>
      <c r="S48" s="40"/>
      <c r="U48" s="8" t="s">
        <v>10</v>
      </c>
      <c r="V48" s="24">
        <f ca="1">V40-V42*X36/100-AH33*X36^2/20000</f>
        <v>-9.608012500000001</v>
      </c>
      <c r="W48" s="24">
        <f ca="1">W40-W42*X36/100-AH34*X36^2/20000</f>
        <v>-5.8539250000000012</v>
      </c>
      <c r="X48" s="24">
        <f ca="1">X40-(X40-X39)/AH32*X35/100</f>
        <v>-5.3392499999999998</v>
      </c>
      <c r="Y48" s="24">
        <f ca="1">Y40-(Y40-Y39)/AH32*X35/100</f>
        <v>-1.4495</v>
      </c>
      <c r="Z48" s="24">
        <f ca="1">Z40-(Z40-Z39)/AH32*X35/100</f>
        <v>-6.7039473684210524E-2</v>
      </c>
      <c r="AA48" s="24">
        <f ca="1">AA40-(AA40-AA39)/AH32*X35/100</f>
        <v>-9.9197368421052631E-2</v>
      </c>
      <c r="AB48" s="24">
        <f t="shared" ref="AB48:AC50" ca="1" si="75">(ABS(X48)+ABS(Z48))*SIGN(X48)</f>
        <v>-5.4062894736842102</v>
      </c>
      <c r="AC48" s="24">
        <f t="shared" ca="1" si="75"/>
        <v>-1.5486973684210525</v>
      </c>
      <c r="AD48" s="24">
        <f t="shared" ref="AD48:AD50" ca="1" si="76">(ABS(AB48)+0.3*ABS(AC48))*SIGN(AB48)</f>
        <v>-5.870898684210526</v>
      </c>
      <c r="AE48" s="24">
        <f t="shared" ca="1" si="64"/>
        <v>-3.1705842105263153</v>
      </c>
      <c r="AF48" s="24">
        <f ca="1">IF($C$2&lt;=$C$3,AD48,AE48)</f>
        <v>-5.870898684210526</v>
      </c>
      <c r="AG48" s="24">
        <f t="shared" ref="AG48:AG50" ca="1" si="77">V48</f>
        <v>-9.608012500000001</v>
      </c>
      <c r="AH48" s="24">
        <f t="shared" ref="AH48:AH50" ca="1" si="78">W48+AF48</f>
        <v>-11.724823684210527</v>
      </c>
      <c r="AI48" s="24">
        <f t="shared" ref="AI48:AI50" ca="1" si="79">W48-AF48</f>
        <v>1.6973684210524809E-2</v>
      </c>
      <c r="AK48" s="40"/>
      <c r="AM48" s="8" t="s">
        <v>10</v>
      </c>
      <c r="AN48" s="24">
        <f ca="1">AN40-AN42*AP36/100-AZ33*AP36^2/20000</f>
        <v>-12.2648875</v>
      </c>
      <c r="AO48" s="24">
        <f ca="1">AO40-AO42*AP36/100-AZ34*AP36^2/20000</f>
        <v>-7.4295249999999999</v>
      </c>
      <c r="AP48" s="24">
        <f ca="1">AP40-(AP40-AP39)/AZ32*AP35/100</f>
        <v>-7.2142000000000008</v>
      </c>
      <c r="AQ48" s="24">
        <f ca="1">AQ40-(AQ40-AQ39)/AZ32*AP35/100</f>
        <v>-1.82315</v>
      </c>
      <c r="AR48" s="24">
        <f ca="1">AR40-(AR40-AR39)/AZ32*AP35/100</f>
        <v>-9.6750000000000003E-2</v>
      </c>
      <c r="AS48" s="24">
        <f ca="1">AS40-(AS40-AS39)/AZ32*AP35/100</f>
        <v>-0.14244999999999999</v>
      </c>
      <c r="AT48" s="24">
        <f t="shared" ref="AT48:AU50" ca="1" si="80">(ABS(AP48)+ABS(AR48))*SIGN(AP48)</f>
        <v>-7.3109500000000009</v>
      </c>
      <c r="AU48" s="24">
        <f t="shared" ca="1" si="80"/>
        <v>-1.9656</v>
      </c>
      <c r="AV48" s="24">
        <f t="shared" ref="AV48:AV50" ca="1" si="81">(ABS(AT48)+0.3*ABS(AU48))*SIGN(AT48)</f>
        <v>-7.9006300000000014</v>
      </c>
      <c r="AW48" s="24">
        <f t="shared" ca="1" si="65"/>
        <v>-4.1588850000000006</v>
      </c>
      <c r="AX48" s="24">
        <f ca="1">IF($C$2&lt;=$C$3,AV48,AW48)</f>
        <v>-7.9006300000000014</v>
      </c>
      <c r="AY48" s="24">
        <f t="shared" ref="AY48:AY50" ca="1" si="82">AN48</f>
        <v>-12.2648875</v>
      </c>
      <c r="AZ48" s="24">
        <f t="shared" ref="AZ48:AZ50" ca="1" si="83">AO48+AX48</f>
        <v>-15.330155000000001</v>
      </c>
      <c r="BA48" s="24">
        <f t="shared" ref="BA48:BA50" ca="1" si="84">AO48-AX48</f>
        <v>0.47110500000000144</v>
      </c>
      <c r="BC48" s="40"/>
      <c r="BE48" s="8" t="s">
        <v>10</v>
      </c>
      <c r="BF48" s="24">
        <f ca="1">BF40-BF42*BH36/100-BR33*BH36^2/20000</f>
        <v>-13.438075000000005</v>
      </c>
      <c r="BG48" s="24">
        <f ca="1">BG40-BG42*BH36/100-BR34*BH36^2/20000</f>
        <v>-7.8401375</v>
      </c>
      <c r="BH48" s="24">
        <f ca="1">BH40-(BH40-BH39)/BR32*BH35/100</f>
        <v>-24.776796874999999</v>
      </c>
      <c r="BI48" s="24">
        <f ca="1">BI40-(BI40-BI39)/BR32*BH35/100</f>
        <v>-6.9432499999999999</v>
      </c>
      <c r="BJ48" s="24">
        <f ca="1">BJ40-(BJ40-BJ39)/BR32*BH35/100</f>
        <v>-0.30403125000000003</v>
      </c>
      <c r="BK48" s="24">
        <f ca="1">BK40-(BK40-BK39)/BR32*BH35/100</f>
        <v>-0.44779687499999998</v>
      </c>
      <c r="BL48" s="24">
        <f t="shared" ref="BL48:BM50" ca="1" si="85">(ABS(BH48)+ABS(BJ48))*SIGN(BH48)</f>
        <v>-25.080828125</v>
      </c>
      <c r="BM48" s="24">
        <f t="shared" ca="1" si="85"/>
        <v>-7.3910468749999998</v>
      </c>
      <c r="BN48" s="24">
        <f t="shared" ref="BN48:BN50" ca="1" si="86">(ABS(BL48)+0.3*ABS(BM48))*SIGN(BL48)</f>
        <v>-27.298142187499998</v>
      </c>
      <c r="BO48" s="24">
        <f t="shared" ca="1" si="66"/>
        <v>-14.9152953125</v>
      </c>
      <c r="BP48" s="24">
        <f ca="1">IF($C$2&lt;=$C$3,BN48,BO48)</f>
        <v>-27.298142187499998</v>
      </c>
      <c r="BQ48" s="24">
        <f t="shared" ref="BQ48:BQ50" ca="1" si="87">BF48</f>
        <v>-13.438075000000005</v>
      </c>
      <c r="BR48" s="24">
        <f t="shared" ref="BR48:BR50" ca="1" si="88">BG48+BP48</f>
        <v>-35.138279687499995</v>
      </c>
      <c r="BS48" s="24">
        <f t="shared" ref="BS48:BS50" ca="1" si="89">BG48-BP48</f>
        <v>19.458004687499997</v>
      </c>
      <c r="BU48" s="40"/>
      <c r="BW48" s="8" t="s">
        <v>10</v>
      </c>
      <c r="BX48" s="24">
        <f ca="1">BX40-BX42*BZ36/100-CJ33*BZ36^2/20000</f>
        <v>-33.594175</v>
      </c>
      <c r="BY48" s="24">
        <f ca="1">BY40-BY42*BZ36/100-CJ34*BZ36^2/20000</f>
        <v>-19.7369375</v>
      </c>
      <c r="BZ48" s="24">
        <f ca="1">BZ40-(BZ40-BZ39)/CJ32*BZ35/100</f>
        <v>-30.677833333333336</v>
      </c>
      <c r="CA48" s="24">
        <f ca="1">CA40-(CA40-CA39)/CJ32*BZ35/100</f>
        <v>-8.1724166666666669</v>
      </c>
      <c r="CB48" s="24">
        <f ca="1">CB40-(CB40-CB39)/CJ32*BZ35/100</f>
        <v>-0.39233333333333331</v>
      </c>
      <c r="CC48" s="24">
        <f ca="1">CC40-(CC40-CC39)/CJ32*BZ35/100</f>
        <v>-0.57724999999999993</v>
      </c>
      <c r="CD48" s="24">
        <f t="shared" ref="CD48:CE50" ca="1" si="90">(ABS(BZ48)+ABS(CB48))*SIGN(BZ48)</f>
        <v>-31.070166666666669</v>
      </c>
      <c r="CE48" s="24">
        <f t="shared" ca="1" si="90"/>
        <v>-8.7496666666666663</v>
      </c>
      <c r="CF48" s="24">
        <f t="shared" ref="CF48:CF50" ca="1" si="91">(ABS(CD48)+0.3*ABS(CE48))*SIGN(CD48)</f>
        <v>-33.695066666666669</v>
      </c>
      <c r="CG48" s="24">
        <f t="shared" ca="1" si="67"/>
        <v>-18.070716666666666</v>
      </c>
      <c r="CH48" s="24">
        <f ca="1">IF($C$2&lt;=$C$3,CF48,CG48)</f>
        <v>-33.695066666666669</v>
      </c>
      <c r="CI48" s="24">
        <f t="shared" ref="CI48:CI50" ca="1" si="92">BX48</f>
        <v>-33.594175</v>
      </c>
      <c r="CJ48" s="24">
        <f t="shared" ref="CJ48:CJ50" ca="1" si="93">BY48+CH48</f>
        <v>-53.432004166666673</v>
      </c>
      <c r="CK48" s="24">
        <f t="shared" ref="CK48:CK50" ca="1" si="94">BY48-CH48</f>
        <v>13.958129166666669</v>
      </c>
      <c r="CM48" s="40"/>
      <c r="CO48" s="8" t="s">
        <v>10</v>
      </c>
      <c r="CP48" s="24">
        <f ca="1">CP40-CP42*CR36/100-DB33*CR36^2/20000</f>
        <v>-24.730074999999999</v>
      </c>
      <c r="CQ48" s="24">
        <f ca="1">CQ40-CQ42*CR36/100-DB34*CR36^2/20000</f>
        <v>-14.699187500000001</v>
      </c>
      <c r="CR48" s="24">
        <f ca="1">CR40-(CR40-CR39)/DB32*CR35/100</f>
        <v>-17.467819444444444</v>
      </c>
      <c r="CS48" s="24">
        <f ca="1">CS40-(CS40-CS39)/DB32*CR35/100</f>
        <v>-4.7373333333333338</v>
      </c>
      <c r="CT48" s="24">
        <f ca="1">CT40-(CT40-CT39)/DB32*CR35/100</f>
        <v>-0.21962500000000001</v>
      </c>
      <c r="CU48" s="24">
        <f ca="1">CU40-(CU40-CU39)/DB32*CR35/100</f>
        <v>-0.32313888888888886</v>
      </c>
      <c r="CV48" s="24">
        <f t="shared" ref="CV48:CW50" ca="1" si="95">(ABS(CR48)+ABS(CT48))*SIGN(CR48)</f>
        <v>-17.687444444444445</v>
      </c>
      <c r="CW48" s="24">
        <f t="shared" ca="1" si="95"/>
        <v>-5.0604722222222227</v>
      </c>
      <c r="CX48" s="24">
        <f t="shared" ref="CX48:CX50" ca="1" si="96">(ABS(CV48)+0.3*ABS(CW48))*SIGN(CV48)</f>
        <v>-19.20558611111111</v>
      </c>
      <c r="CY48" s="24">
        <f t="shared" ca="1" si="68"/>
        <v>-10.366705555555555</v>
      </c>
      <c r="CZ48" s="24">
        <f ca="1">IF($C$2&lt;=$C$3,CX48,CY48)</f>
        <v>-19.20558611111111</v>
      </c>
      <c r="DA48" s="24">
        <f t="shared" ref="DA48:DA50" ca="1" si="97">CP48</f>
        <v>-24.730074999999999</v>
      </c>
      <c r="DB48" s="24">
        <f t="shared" ref="DB48:DB50" ca="1" si="98">CQ48+CZ48</f>
        <v>-33.904773611111111</v>
      </c>
      <c r="DC48" s="24">
        <f t="shared" ref="DC48:DC50" ca="1" si="99">CQ48-CZ48</f>
        <v>4.5063986111111092</v>
      </c>
      <c r="DE48" s="40"/>
      <c r="DG48" s="8" t="s">
        <v>10</v>
      </c>
      <c r="DH48" s="24">
        <f ca="1">DH40-DH42*DJ36/100-DT33*DJ36^2/20000</f>
        <v>-11.099675000000001</v>
      </c>
      <c r="DI48" s="24">
        <f ca="1">DI40-DI42*DJ36/100-DT34*DJ36^2/20000</f>
        <v>-6.666687500000001</v>
      </c>
      <c r="DJ48" s="24">
        <f ca="1">DJ40-(DJ40-DJ39)/DT32*DJ35/100</f>
        <v>-17.467819444444444</v>
      </c>
      <c r="DK48" s="24">
        <f ca="1">DK40-(DK40-DK39)/DT32*DJ35/100</f>
        <v>-4.7373333333333338</v>
      </c>
      <c r="DL48" s="24">
        <f ca="1">DL40-(DL40-DL39)/DT32*DJ35/100</f>
        <v>-0.21962500000000001</v>
      </c>
      <c r="DM48" s="24">
        <f ca="1">DM40-(DM40-DM39)/DT32*DJ35/100</f>
        <v>-0.32313888888888886</v>
      </c>
      <c r="DN48" s="24">
        <f t="shared" ref="DN48:DO50" ca="1" si="100">(ABS(DJ48)+ABS(DL48))*SIGN(DJ48)</f>
        <v>-17.687444444444445</v>
      </c>
      <c r="DO48" s="24">
        <f t="shared" ca="1" si="100"/>
        <v>-5.0604722222222227</v>
      </c>
      <c r="DP48" s="24">
        <f t="shared" ref="DP48:DP50" ca="1" si="101">(ABS(DN48)+0.3*ABS(DO48))*SIGN(DN48)</f>
        <v>-19.20558611111111</v>
      </c>
      <c r="DQ48" s="24">
        <f t="shared" ca="1" si="69"/>
        <v>-10.366705555555555</v>
      </c>
      <c r="DR48" s="24">
        <f ca="1">IF($C$2&lt;=$C$3,DP48,DQ48)</f>
        <v>-19.20558611111111</v>
      </c>
      <c r="DS48" s="24">
        <f t="shared" ref="DS48:DS50" ca="1" si="102">DH48</f>
        <v>-11.099675000000001</v>
      </c>
      <c r="DT48" s="24">
        <f t="shared" ref="DT48:DT50" ca="1" si="103">DI48+DR48</f>
        <v>-25.872273611111112</v>
      </c>
      <c r="DU48" s="24">
        <f t="shared" ref="DU48:DU50" ca="1" si="104">DI48-DR48</f>
        <v>12.538898611111108</v>
      </c>
    </row>
    <row r="49" spans="1:126" s="21" customFormat="1">
      <c r="C49" s="8" t="s">
        <v>9</v>
      </c>
      <c r="D49" s="24">
        <f ca="1">D41-P33*F35/100</f>
        <v>22.685500000000001</v>
      </c>
      <c r="E49" s="24">
        <f ca="1">E41-P34*F35/100</f>
        <v>13.782</v>
      </c>
      <c r="F49" s="24">
        <f t="shared" ref="F49:I50" ca="1" si="105">F41</f>
        <v>-2.4740000000000002</v>
      </c>
      <c r="G49" s="24">
        <f t="shared" ca="1" si="105"/>
        <v>-0.66600000000000004</v>
      </c>
      <c r="H49" s="24">
        <f t="shared" ca="1" si="105"/>
        <v>-3.1E-2</v>
      </c>
      <c r="I49" s="24">
        <f t="shared" ca="1" si="105"/>
        <v>-4.5999999999999999E-2</v>
      </c>
      <c r="J49" s="24">
        <f t="shared" ca="1" si="70"/>
        <v>-2.5050000000000003</v>
      </c>
      <c r="K49" s="24">
        <f t="shared" ca="1" si="70"/>
        <v>-0.71200000000000008</v>
      </c>
      <c r="L49" s="24">
        <f t="shared" ca="1" si="71"/>
        <v>-2.7186000000000003</v>
      </c>
      <c r="M49" s="24">
        <f t="shared" ca="1" si="63"/>
        <v>-1.4635000000000002</v>
      </c>
      <c r="N49" s="24">
        <f ca="1">IF($C$2&lt;=$C$3,L49,M49)</f>
        <v>-2.7186000000000003</v>
      </c>
      <c r="O49" s="24">
        <f t="shared" ca="1" si="72"/>
        <v>22.685500000000001</v>
      </c>
      <c r="P49" s="24">
        <f t="shared" ca="1" si="73"/>
        <v>11.0634</v>
      </c>
      <c r="Q49" s="24">
        <f t="shared" ca="1" si="74"/>
        <v>16.500599999999999</v>
      </c>
      <c r="S49" s="40"/>
      <c r="U49" s="8" t="s">
        <v>9</v>
      </c>
      <c r="V49" s="24">
        <f ca="1">V41-AH33*X35/100</f>
        <v>18.9345</v>
      </c>
      <c r="W49" s="24">
        <f ca="1">W41-AH34*X35/100</f>
        <v>11.491000000000001</v>
      </c>
      <c r="X49" s="24">
        <f t="shared" ref="X49:AA50" ca="1" si="106">X41</f>
        <v>-3.145</v>
      </c>
      <c r="Y49" s="24">
        <f t="shared" ca="1" si="106"/>
        <v>-0.85</v>
      </c>
      <c r="Z49" s="24">
        <f t="shared" ca="1" si="106"/>
        <v>-0.04</v>
      </c>
      <c r="AA49" s="24">
        <f t="shared" ca="1" si="106"/>
        <v>-5.8999999999999997E-2</v>
      </c>
      <c r="AB49" s="24">
        <f t="shared" ca="1" si="75"/>
        <v>-3.1850000000000001</v>
      </c>
      <c r="AC49" s="24">
        <f t="shared" ca="1" si="75"/>
        <v>-0.90900000000000003</v>
      </c>
      <c r="AD49" s="24">
        <f t="shared" ca="1" si="76"/>
        <v>-3.4577</v>
      </c>
      <c r="AE49" s="24">
        <f t="shared" ca="1" si="64"/>
        <v>-1.8645</v>
      </c>
      <c r="AF49" s="24">
        <f ca="1">IF($C$2&lt;=$C$3,AD49,AE49)</f>
        <v>-3.4577</v>
      </c>
      <c r="AG49" s="24">
        <f t="shared" ca="1" si="77"/>
        <v>18.9345</v>
      </c>
      <c r="AH49" s="24">
        <f t="shared" ca="1" si="78"/>
        <v>8.0333000000000006</v>
      </c>
      <c r="AI49" s="24">
        <f t="shared" ca="1" si="79"/>
        <v>14.948700000000002</v>
      </c>
      <c r="AK49" s="40"/>
      <c r="AM49" s="8" t="s">
        <v>9</v>
      </c>
      <c r="AN49" s="24">
        <f ca="1">AN41-AZ33*AP35/100</f>
        <v>30.1145</v>
      </c>
      <c r="AO49" s="24">
        <f ca="1">AO41-AZ34*AP35/100</f>
        <v>18.335000000000001</v>
      </c>
      <c r="AP49" s="24">
        <f t="shared" ref="AP49:AS50" ca="1" si="107">AP41</f>
        <v>-5.6379999999999999</v>
      </c>
      <c r="AQ49" s="24">
        <f t="shared" ca="1" si="107"/>
        <v>-1.4379999999999999</v>
      </c>
      <c r="AR49" s="24">
        <f t="shared" ca="1" si="107"/>
        <v>-7.4999999999999997E-2</v>
      </c>
      <c r="AS49" s="24">
        <f t="shared" ca="1" si="107"/>
        <v>-0.11</v>
      </c>
      <c r="AT49" s="24">
        <f t="shared" ca="1" si="80"/>
        <v>-5.7130000000000001</v>
      </c>
      <c r="AU49" s="24">
        <f t="shared" ca="1" si="80"/>
        <v>-1.548</v>
      </c>
      <c r="AV49" s="24">
        <f t="shared" ca="1" si="81"/>
        <v>-6.1774000000000004</v>
      </c>
      <c r="AW49" s="24">
        <f t="shared" ca="1" si="65"/>
        <v>-3.2618999999999998</v>
      </c>
      <c r="AX49" s="24">
        <f ca="1">IF($C$2&lt;=$C$3,AV49,AW49)</f>
        <v>-6.1774000000000004</v>
      </c>
      <c r="AY49" s="24">
        <f t="shared" ca="1" si="82"/>
        <v>30.1145</v>
      </c>
      <c r="AZ49" s="24">
        <f t="shared" ca="1" si="83"/>
        <v>12.1576</v>
      </c>
      <c r="BA49" s="24">
        <f t="shared" ca="1" si="84"/>
        <v>24.5124</v>
      </c>
      <c r="BC49" s="40"/>
      <c r="BE49" s="8" t="s">
        <v>9</v>
      </c>
      <c r="BF49" s="24">
        <f ca="1">BF41-BR33*BH35/100</f>
        <v>63.25200000000001</v>
      </c>
      <c r="BG49" s="24">
        <f ca="1">BG41-BR34*BH35/100</f>
        <v>37.264499999999998</v>
      </c>
      <c r="BH49" s="24">
        <f t="shared" ref="BH49:BK50" ca="1" si="108">BH41</f>
        <v>-14.095000000000001</v>
      </c>
      <c r="BI49" s="24">
        <f t="shared" ca="1" si="108"/>
        <v>-3.9449999999999998</v>
      </c>
      <c r="BJ49" s="24">
        <f t="shared" ca="1" si="108"/>
        <v>-0.17299999999999999</v>
      </c>
      <c r="BK49" s="24">
        <f t="shared" ca="1" si="108"/>
        <v>-0.255</v>
      </c>
      <c r="BL49" s="24">
        <f t="shared" ca="1" si="85"/>
        <v>-14.268000000000001</v>
      </c>
      <c r="BM49" s="24">
        <f t="shared" ca="1" si="85"/>
        <v>-4.2</v>
      </c>
      <c r="BN49" s="24">
        <f t="shared" ca="1" si="86"/>
        <v>-15.528</v>
      </c>
      <c r="BO49" s="24">
        <f t="shared" ca="1" si="66"/>
        <v>-8.4803999999999995</v>
      </c>
      <c r="BP49" s="24">
        <f ca="1">IF($C$2&lt;=$C$3,BN49,BO49)</f>
        <v>-15.528</v>
      </c>
      <c r="BQ49" s="24">
        <f t="shared" ca="1" si="87"/>
        <v>63.25200000000001</v>
      </c>
      <c r="BR49" s="24">
        <f t="shared" ca="1" si="88"/>
        <v>21.736499999999999</v>
      </c>
      <c r="BS49" s="24">
        <f t="shared" ca="1" si="89"/>
        <v>52.792499999999997</v>
      </c>
      <c r="BU49" s="40"/>
      <c r="BW49" s="8" t="s">
        <v>9</v>
      </c>
      <c r="BX49" s="24">
        <f ca="1">BX41-CJ33*BZ35/100</f>
        <v>77.457999999999998</v>
      </c>
      <c r="BY49" s="24">
        <f ca="1">BY41-CJ34*BZ35/100</f>
        <v>45.512500000000003</v>
      </c>
      <c r="BZ49" s="24">
        <f t="shared" ref="BZ49:CC50" ca="1" si="109">BZ41</f>
        <v>-17.562999999999999</v>
      </c>
      <c r="CA49" s="24">
        <f t="shared" ca="1" si="109"/>
        <v>-4.6760000000000002</v>
      </c>
      <c r="CB49" s="24">
        <f t="shared" ca="1" si="109"/>
        <v>-0.22500000000000001</v>
      </c>
      <c r="CC49" s="24">
        <f t="shared" ca="1" si="109"/>
        <v>-0.33100000000000002</v>
      </c>
      <c r="CD49" s="24">
        <f t="shared" ca="1" si="90"/>
        <v>-17.788</v>
      </c>
      <c r="CE49" s="24">
        <f t="shared" ca="1" si="90"/>
        <v>-5.0070000000000006</v>
      </c>
      <c r="CF49" s="24">
        <f t="shared" ca="1" si="91"/>
        <v>-19.290099999999999</v>
      </c>
      <c r="CG49" s="24">
        <f t="shared" ca="1" si="67"/>
        <v>-10.343400000000001</v>
      </c>
      <c r="CH49" s="24">
        <f ca="1">IF($C$2&lt;=$C$3,CF49,CG49)</f>
        <v>-19.290099999999999</v>
      </c>
      <c r="CI49" s="24">
        <f t="shared" ca="1" si="92"/>
        <v>77.457999999999998</v>
      </c>
      <c r="CJ49" s="24">
        <f t="shared" ca="1" si="93"/>
        <v>26.222400000000004</v>
      </c>
      <c r="CK49" s="24">
        <f t="shared" ca="1" si="94"/>
        <v>64.802599999999998</v>
      </c>
      <c r="CM49" s="40"/>
      <c r="CO49" s="8" t="s">
        <v>9</v>
      </c>
      <c r="CP49" s="24">
        <f ca="1">CP41-DB33*CR35/100</f>
        <v>65.347999999999999</v>
      </c>
      <c r="CQ49" s="24">
        <f ca="1">CQ41-DB34*CR35/100</f>
        <v>38.287499999999994</v>
      </c>
      <c r="CR49" s="24">
        <f t="shared" ref="CR49:CU50" ca="1" si="110">CR41</f>
        <v>-13.831</v>
      </c>
      <c r="CS49" s="24">
        <f t="shared" ca="1" si="110"/>
        <v>-3.7930000000000001</v>
      </c>
      <c r="CT49" s="24">
        <f t="shared" ca="1" si="110"/>
        <v>-0.17299999999999999</v>
      </c>
      <c r="CU49" s="24">
        <f t="shared" ca="1" si="110"/>
        <v>-0.254</v>
      </c>
      <c r="CV49" s="24">
        <f t="shared" ca="1" si="95"/>
        <v>-14.004</v>
      </c>
      <c r="CW49" s="24">
        <f t="shared" ca="1" si="95"/>
        <v>-4.0470000000000006</v>
      </c>
      <c r="CX49" s="24">
        <f t="shared" ca="1" si="96"/>
        <v>-15.2181</v>
      </c>
      <c r="CY49" s="24">
        <f t="shared" ca="1" si="68"/>
        <v>-8.2482000000000006</v>
      </c>
      <c r="CZ49" s="24">
        <f ca="1">IF($C$2&lt;=$C$3,CX49,CY49)</f>
        <v>-15.2181</v>
      </c>
      <c r="DA49" s="24">
        <f t="shared" ca="1" si="97"/>
        <v>65.347999999999999</v>
      </c>
      <c r="DB49" s="24">
        <f t="shared" ca="1" si="98"/>
        <v>23.069399999999995</v>
      </c>
      <c r="DC49" s="24">
        <f t="shared" ca="1" si="99"/>
        <v>53.505599999999994</v>
      </c>
      <c r="DE49" s="40"/>
      <c r="DG49" s="8" t="s">
        <v>9</v>
      </c>
      <c r="DH49" s="24">
        <f ca="1">DH41-DT33*DJ35/100</f>
        <v>65.347999999999999</v>
      </c>
      <c r="DI49" s="24">
        <f ca="1">DI41-DT34*DJ35/100</f>
        <v>38.287499999999994</v>
      </c>
      <c r="DJ49" s="24">
        <f t="shared" ref="DJ49:DM50" ca="1" si="111">DJ41</f>
        <v>-13.831</v>
      </c>
      <c r="DK49" s="24">
        <f t="shared" ca="1" si="111"/>
        <v>-3.7930000000000001</v>
      </c>
      <c r="DL49" s="24">
        <f t="shared" ca="1" si="111"/>
        <v>-0.17299999999999999</v>
      </c>
      <c r="DM49" s="24">
        <f t="shared" ca="1" si="111"/>
        <v>-0.254</v>
      </c>
      <c r="DN49" s="24">
        <f t="shared" ca="1" si="100"/>
        <v>-14.004</v>
      </c>
      <c r="DO49" s="24">
        <f t="shared" ca="1" si="100"/>
        <v>-4.0470000000000006</v>
      </c>
      <c r="DP49" s="24">
        <f t="shared" ca="1" si="101"/>
        <v>-15.2181</v>
      </c>
      <c r="DQ49" s="24">
        <f t="shared" ca="1" si="69"/>
        <v>-8.2482000000000006</v>
      </c>
      <c r="DR49" s="24">
        <f ca="1">IF($C$2&lt;=$C$3,DP49,DQ49)</f>
        <v>-15.2181</v>
      </c>
      <c r="DS49" s="24">
        <f t="shared" ca="1" si="102"/>
        <v>65.347999999999999</v>
      </c>
      <c r="DT49" s="24">
        <f t="shared" ca="1" si="103"/>
        <v>23.069399999999995</v>
      </c>
      <c r="DU49" s="24">
        <f t="shared" ca="1" si="104"/>
        <v>53.505599999999994</v>
      </c>
    </row>
    <row r="50" spans="1:126" s="21" customFormat="1">
      <c r="C50" s="8" t="s">
        <v>8</v>
      </c>
      <c r="D50" s="24">
        <f ca="1">D42+P33*F36/100</f>
        <v>-23.822500000000002</v>
      </c>
      <c r="E50" s="24">
        <f ca="1">E42+P34*F36/100</f>
        <v>-14.466000000000001</v>
      </c>
      <c r="F50" s="24">
        <f t="shared" ca="1" si="105"/>
        <v>-2.4740000000000002</v>
      </c>
      <c r="G50" s="24">
        <f t="shared" ca="1" si="105"/>
        <v>-0.66600000000000004</v>
      </c>
      <c r="H50" s="24">
        <f t="shared" ca="1" si="105"/>
        <v>-3.1E-2</v>
      </c>
      <c r="I50" s="24">
        <f t="shared" ca="1" si="105"/>
        <v>-4.5999999999999999E-2</v>
      </c>
      <c r="J50" s="24">
        <f t="shared" ca="1" si="70"/>
        <v>-2.5050000000000003</v>
      </c>
      <c r="K50" s="24">
        <f t="shared" ca="1" si="70"/>
        <v>-0.71200000000000008</v>
      </c>
      <c r="L50" s="24">
        <f t="shared" ca="1" si="71"/>
        <v>-2.7186000000000003</v>
      </c>
      <c r="M50" s="24">
        <f t="shared" ca="1" si="63"/>
        <v>-1.4635000000000002</v>
      </c>
      <c r="N50" s="24">
        <f ca="1">IF($C$2&lt;=$C$3,L50,M50)</f>
        <v>-2.7186000000000003</v>
      </c>
      <c r="O50" s="24">
        <f t="shared" ca="1" si="72"/>
        <v>-23.822500000000002</v>
      </c>
      <c r="P50" s="24">
        <f t="shared" ca="1" si="73"/>
        <v>-17.184600000000003</v>
      </c>
      <c r="Q50" s="24">
        <f t="shared" ca="1" si="74"/>
        <v>-11.747400000000001</v>
      </c>
      <c r="S50" s="40"/>
      <c r="U50" s="8" t="s">
        <v>8</v>
      </c>
      <c r="V50" s="24">
        <f ca="1">V42+AH33*X36/100</f>
        <v>-18.060500000000001</v>
      </c>
      <c r="W50" s="24">
        <f ca="1">W42+AH34*X36/100</f>
        <v>-10.979000000000001</v>
      </c>
      <c r="X50" s="24">
        <f t="shared" ca="1" si="106"/>
        <v>-3.145</v>
      </c>
      <c r="Y50" s="24">
        <f t="shared" ca="1" si="106"/>
        <v>-0.85</v>
      </c>
      <c r="Z50" s="24">
        <f t="shared" ca="1" si="106"/>
        <v>-0.04</v>
      </c>
      <c r="AA50" s="24">
        <f t="shared" ca="1" si="106"/>
        <v>-5.8999999999999997E-2</v>
      </c>
      <c r="AB50" s="24">
        <f t="shared" ca="1" si="75"/>
        <v>-3.1850000000000001</v>
      </c>
      <c r="AC50" s="24">
        <f t="shared" ca="1" si="75"/>
        <v>-0.90900000000000003</v>
      </c>
      <c r="AD50" s="24">
        <f t="shared" ca="1" si="76"/>
        <v>-3.4577</v>
      </c>
      <c r="AE50" s="24">
        <f t="shared" ca="1" si="64"/>
        <v>-1.8645</v>
      </c>
      <c r="AF50" s="24">
        <f ca="1">IF($C$2&lt;=$C$3,AD50,AE50)</f>
        <v>-3.4577</v>
      </c>
      <c r="AG50" s="24">
        <f t="shared" ca="1" si="77"/>
        <v>-18.060500000000001</v>
      </c>
      <c r="AH50" s="24">
        <f t="shared" ca="1" si="78"/>
        <v>-14.436700000000002</v>
      </c>
      <c r="AI50" s="24">
        <f t="shared" ca="1" si="79"/>
        <v>-7.521300000000001</v>
      </c>
      <c r="AK50" s="40"/>
      <c r="AM50" s="8" t="s">
        <v>8</v>
      </c>
      <c r="AN50" s="24">
        <f ca="1">AN42+AZ33*AP36/100</f>
        <v>-29.582500000000003</v>
      </c>
      <c r="AO50" s="24">
        <f ca="1">AO42+AZ34*AP36/100</f>
        <v>-18.006999999999998</v>
      </c>
      <c r="AP50" s="24">
        <f t="shared" ca="1" si="107"/>
        <v>-5.6379999999999999</v>
      </c>
      <c r="AQ50" s="24">
        <f t="shared" ca="1" si="107"/>
        <v>-1.4379999999999999</v>
      </c>
      <c r="AR50" s="24">
        <f t="shared" ca="1" si="107"/>
        <v>-7.4999999999999997E-2</v>
      </c>
      <c r="AS50" s="24">
        <f t="shared" ca="1" si="107"/>
        <v>-0.11</v>
      </c>
      <c r="AT50" s="24">
        <f t="shared" ca="1" si="80"/>
        <v>-5.7130000000000001</v>
      </c>
      <c r="AU50" s="24">
        <f t="shared" ca="1" si="80"/>
        <v>-1.548</v>
      </c>
      <c r="AV50" s="24">
        <f t="shared" ca="1" si="81"/>
        <v>-6.1774000000000004</v>
      </c>
      <c r="AW50" s="24">
        <f t="shared" ca="1" si="65"/>
        <v>-3.2618999999999998</v>
      </c>
      <c r="AX50" s="24">
        <f ca="1">IF($C$2&lt;=$C$3,AV50,AW50)</f>
        <v>-6.1774000000000004</v>
      </c>
      <c r="AY50" s="24">
        <f t="shared" ca="1" si="82"/>
        <v>-29.582500000000003</v>
      </c>
      <c r="AZ50" s="24">
        <f t="shared" ca="1" si="83"/>
        <v>-24.184399999999997</v>
      </c>
      <c r="BA50" s="24">
        <f t="shared" ca="1" si="84"/>
        <v>-11.829599999999997</v>
      </c>
      <c r="BC50" s="40"/>
      <c r="BE50" s="8" t="s">
        <v>8</v>
      </c>
      <c r="BF50" s="24">
        <f ca="1">BF42+BR33*BH36/100</f>
        <v>-56.897999999999996</v>
      </c>
      <c r="BG50" s="24">
        <f ca="1">BG42+BR34*BH36/100</f>
        <v>-33.340500000000006</v>
      </c>
      <c r="BH50" s="24">
        <f t="shared" ca="1" si="108"/>
        <v>-14.095000000000001</v>
      </c>
      <c r="BI50" s="24">
        <f t="shared" ca="1" si="108"/>
        <v>-3.9449999999999998</v>
      </c>
      <c r="BJ50" s="24">
        <f t="shared" ca="1" si="108"/>
        <v>-0.17299999999999999</v>
      </c>
      <c r="BK50" s="24">
        <f t="shared" ca="1" si="108"/>
        <v>-0.255</v>
      </c>
      <c r="BL50" s="24">
        <f t="shared" ca="1" si="85"/>
        <v>-14.268000000000001</v>
      </c>
      <c r="BM50" s="24">
        <f t="shared" ca="1" si="85"/>
        <v>-4.2</v>
      </c>
      <c r="BN50" s="24">
        <f t="shared" ca="1" si="86"/>
        <v>-15.528</v>
      </c>
      <c r="BO50" s="24">
        <f t="shared" ca="1" si="66"/>
        <v>-8.4803999999999995</v>
      </c>
      <c r="BP50" s="24">
        <f ca="1">IF($C$2&lt;=$C$3,BN50,BO50)</f>
        <v>-15.528</v>
      </c>
      <c r="BQ50" s="24">
        <f t="shared" ca="1" si="87"/>
        <v>-56.897999999999996</v>
      </c>
      <c r="BR50" s="24">
        <f t="shared" ca="1" si="88"/>
        <v>-48.868500000000004</v>
      </c>
      <c r="BS50" s="24">
        <f t="shared" ca="1" si="89"/>
        <v>-17.812500000000007</v>
      </c>
      <c r="BU50" s="40"/>
      <c r="BW50" s="8" t="s">
        <v>8</v>
      </c>
      <c r="BX50" s="24">
        <f ca="1">BX42+CJ33*BZ36/100</f>
        <v>-78.292000000000002</v>
      </c>
      <c r="BY50" s="24">
        <f ca="1">BY42+CJ34*BZ36/100</f>
        <v>-46.012500000000003</v>
      </c>
      <c r="BZ50" s="24">
        <f t="shared" ca="1" si="109"/>
        <v>-17.562999999999999</v>
      </c>
      <c r="CA50" s="24">
        <f t="shared" ca="1" si="109"/>
        <v>-4.6760000000000002</v>
      </c>
      <c r="CB50" s="24">
        <f t="shared" ca="1" si="109"/>
        <v>-0.22500000000000001</v>
      </c>
      <c r="CC50" s="24">
        <f t="shared" ca="1" si="109"/>
        <v>-0.33100000000000002</v>
      </c>
      <c r="CD50" s="24">
        <f t="shared" ca="1" si="90"/>
        <v>-17.788</v>
      </c>
      <c r="CE50" s="24">
        <f t="shared" ca="1" si="90"/>
        <v>-5.0070000000000006</v>
      </c>
      <c r="CF50" s="24">
        <f t="shared" ca="1" si="91"/>
        <v>-19.290099999999999</v>
      </c>
      <c r="CG50" s="24">
        <f t="shared" ca="1" si="67"/>
        <v>-10.343400000000001</v>
      </c>
      <c r="CH50" s="24">
        <f ca="1">IF($C$2&lt;=$C$3,CF50,CG50)</f>
        <v>-19.290099999999999</v>
      </c>
      <c r="CI50" s="24">
        <f t="shared" ca="1" si="92"/>
        <v>-78.292000000000002</v>
      </c>
      <c r="CJ50" s="24">
        <f t="shared" ca="1" si="93"/>
        <v>-65.302599999999998</v>
      </c>
      <c r="CK50" s="24">
        <f t="shared" ca="1" si="94"/>
        <v>-26.722400000000004</v>
      </c>
      <c r="CM50" s="40"/>
      <c r="CO50" s="8" t="s">
        <v>8</v>
      </c>
      <c r="CP50" s="24">
        <f ca="1">CP42+DB33*CR36/100</f>
        <v>-72.602000000000004</v>
      </c>
      <c r="CQ50" s="24">
        <f ca="1">CQ42+DB34*CR36/100</f>
        <v>-42.777500000000003</v>
      </c>
      <c r="CR50" s="24">
        <f t="shared" ca="1" si="110"/>
        <v>-13.831</v>
      </c>
      <c r="CS50" s="24">
        <f t="shared" ca="1" si="110"/>
        <v>-3.7930000000000001</v>
      </c>
      <c r="CT50" s="24">
        <f t="shared" ca="1" si="110"/>
        <v>-0.17299999999999999</v>
      </c>
      <c r="CU50" s="24">
        <f t="shared" ca="1" si="110"/>
        <v>-0.254</v>
      </c>
      <c r="CV50" s="24">
        <f t="shared" ca="1" si="95"/>
        <v>-14.004</v>
      </c>
      <c r="CW50" s="24">
        <f t="shared" ca="1" si="95"/>
        <v>-4.0470000000000006</v>
      </c>
      <c r="CX50" s="24">
        <f t="shared" ca="1" si="96"/>
        <v>-15.2181</v>
      </c>
      <c r="CY50" s="24">
        <f t="shared" ca="1" si="68"/>
        <v>-8.2482000000000006</v>
      </c>
      <c r="CZ50" s="24">
        <f ca="1">IF($C$2&lt;=$C$3,CX50,CY50)</f>
        <v>-15.2181</v>
      </c>
      <c r="DA50" s="24">
        <f t="shared" ca="1" si="97"/>
        <v>-72.602000000000004</v>
      </c>
      <c r="DB50" s="24">
        <f t="shared" ca="1" si="98"/>
        <v>-57.995600000000003</v>
      </c>
      <c r="DC50" s="24">
        <f t="shared" ca="1" si="99"/>
        <v>-27.559400000000004</v>
      </c>
      <c r="DE50" s="40"/>
      <c r="DG50" s="8" t="s">
        <v>8</v>
      </c>
      <c r="DH50" s="24">
        <f ca="1">DH42+DT33*DJ36/100</f>
        <v>-63.701999999999998</v>
      </c>
      <c r="DI50" s="24">
        <f ca="1">DI42+DT34*DJ36/100</f>
        <v>-37.547499999999999</v>
      </c>
      <c r="DJ50" s="24">
        <f t="shared" ca="1" si="111"/>
        <v>-13.831</v>
      </c>
      <c r="DK50" s="24">
        <f t="shared" ca="1" si="111"/>
        <v>-3.7930000000000001</v>
      </c>
      <c r="DL50" s="24">
        <f t="shared" ca="1" si="111"/>
        <v>-0.17299999999999999</v>
      </c>
      <c r="DM50" s="24">
        <f t="shared" ca="1" si="111"/>
        <v>-0.254</v>
      </c>
      <c r="DN50" s="24">
        <f t="shared" ca="1" si="100"/>
        <v>-14.004</v>
      </c>
      <c r="DO50" s="24">
        <f t="shared" ca="1" si="100"/>
        <v>-4.0470000000000006</v>
      </c>
      <c r="DP50" s="24">
        <f t="shared" ca="1" si="101"/>
        <v>-15.2181</v>
      </c>
      <c r="DQ50" s="24">
        <f t="shared" ca="1" si="69"/>
        <v>-8.2482000000000006</v>
      </c>
      <c r="DR50" s="24">
        <f ca="1">IF($C$2&lt;=$C$3,DP50,DQ50)</f>
        <v>-15.2181</v>
      </c>
      <c r="DS50" s="24">
        <f t="shared" ca="1" si="102"/>
        <v>-63.701999999999998</v>
      </c>
      <c r="DT50" s="24">
        <f t="shared" ca="1" si="103"/>
        <v>-52.765599999999999</v>
      </c>
      <c r="DU50" s="24">
        <f t="shared" ca="1" si="104"/>
        <v>-22.3294</v>
      </c>
    </row>
    <row r="51" spans="1:126" s="21" customFormat="1">
      <c r="C51" s="8" t="s">
        <v>58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>
        <f ca="1">MIN(P32-F36/100,MAX(F35/100,O43))</f>
        <v>2.2962348275931479</v>
      </c>
      <c r="P51" s="24">
        <f ca="1">MIN(P32-F36/100,MAX(F35/100,P43))</f>
        <v>1.8730761582819648</v>
      </c>
      <c r="Q51" s="24">
        <f ca="1">MIN(P32-F36/100,MAX(F35/100,Q43))</f>
        <v>2.7202757340756945</v>
      </c>
      <c r="S51" s="40"/>
      <c r="U51" s="8" t="s">
        <v>58</v>
      </c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f ca="1">MIN(AH32-X36/100,MAX(X35/100,AG43))</f>
        <v>1.9413533834586465</v>
      </c>
      <c r="AH51" s="24">
        <f ca="1">MIN(AH32-X36/100,MAX(X35/100,AH43))</f>
        <v>1.4013567797999671</v>
      </c>
      <c r="AI51" s="24">
        <f ca="1">MIN(AH32-X36/100,MAX(X35/100,AI43))</f>
        <v>2.4784103951467453</v>
      </c>
      <c r="AK51" s="40"/>
      <c r="AM51" s="8" t="s">
        <v>58</v>
      </c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>
        <f ca="1">MIN(AZ32-AP36/100,MAX(AP35/100,AY43))</f>
        <v>1.5120307553143373</v>
      </c>
      <c r="AZ51" s="24">
        <f ca="1">MIN(AZ32-AP36/100,MAX(AP35/100,AZ43))</f>
        <v>1.0531352154531946</v>
      </c>
      <c r="BA51" s="24">
        <f ca="1">MIN(AZ32-AP36/100,MAX(AP35/100,BA43))</f>
        <v>1.9711837543338286</v>
      </c>
      <c r="BC51" s="40"/>
      <c r="BE51" s="8" t="s">
        <v>58</v>
      </c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>
        <f ca="1">MIN(BR32-BH36/100,MAX(BH35/100,BQ43))</f>
        <v>1.5713904494382023</v>
      </c>
      <c r="BR51" s="24">
        <f ca="1">MIN(BR32-BH36/100,MAX(BH35/100,BR43))</f>
        <v>0.98124163479923532</v>
      </c>
      <c r="BS51" s="24">
        <f ca="1">MIN(BR32-BH36/100,MAX(BH35/100,BS43))</f>
        <v>2.1688300669216063</v>
      </c>
      <c r="BU51" s="40"/>
      <c r="BW51" s="8" t="s">
        <v>58</v>
      </c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>
        <f ca="1">MIN(CJ32-BZ36/100,MAX(BZ35/100,CI43))</f>
        <v>2.0906367041198504</v>
      </c>
      <c r="CJ51" s="24">
        <f ca="1">MIN(CJ32-BZ36/100,MAX(BZ35/100,CJ43))</f>
        <v>1.3527870345078759</v>
      </c>
      <c r="CK51" s="24">
        <f ca="1">MIN(CJ32-BZ36/100,MAX(BZ35/100,CK43))</f>
        <v>2.8281289265228082</v>
      </c>
      <c r="CM51" s="40"/>
      <c r="CO51" s="8" t="s">
        <v>58</v>
      </c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>
        <f ca="1">MIN(DB32-CR36/100,MAX(CR35/100,DA43))</f>
        <v>1.818501872659176</v>
      </c>
      <c r="DB51" s="24">
        <f ca="1">MIN(DB32-CR36/100,MAX(CR35/100,DB43))</f>
        <v>1.232175483322711</v>
      </c>
      <c r="DC51" s="24">
        <f ca="1">MIN(DB32-CR36/100,MAX(CR35/100,DC43))</f>
        <v>2.3961227958359892</v>
      </c>
      <c r="DE51" s="40"/>
      <c r="DG51" s="8" t="s">
        <v>58</v>
      </c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>
        <f ca="1">MIN(DT32-DJ36/100,MAX(DJ35/100,DS43))</f>
        <v>1.818501872659176</v>
      </c>
      <c r="DT51" s="24">
        <f ca="1">MIN(DT32-DJ36/100,MAX(DJ35/100,DT43))</f>
        <v>1.232175483322711</v>
      </c>
      <c r="DU51" s="24">
        <f ca="1">MIN(DT32-DJ36/100,MAX(DJ35/100,DU43))</f>
        <v>2.3961227958359892</v>
      </c>
    </row>
    <row r="52" spans="1:126" s="21" customFormat="1">
      <c r="C52" s="8" t="s">
        <v>59</v>
      </c>
      <c r="O52" s="24">
        <f ca="1">O39+(P33*P32/2-(O39-O40)/P32)*O51-P33*O51^2/2</f>
        <v>10.841189816542411</v>
      </c>
      <c r="P52" s="24">
        <f ca="1">P39+(P34*P32/2-(P39-P40)/P32)*P51-P34*P51^2/2</f>
        <v>7.564209886065079</v>
      </c>
      <c r="Q52" s="24">
        <f ca="1">Q39+(P34*P32/2-(Q39-Q40)/P32)*Q51-P34*Q51^2/2</f>
        <v>6.7554792227773959</v>
      </c>
      <c r="S52" s="40"/>
      <c r="U52" s="8" t="s">
        <v>59</v>
      </c>
      <c r="AG52" s="24">
        <f ca="1">AG39+(AH33*AH32/2-(AG39-AG40)/AH32)*AG51-AH33*AG51^2/2</f>
        <v>5.8213878907795795</v>
      </c>
      <c r="AH52" s="24">
        <f ca="1">AH39+(AH34*AH32/2-(AH39-AH40)/AH32)*AH51-AH34*AH51^2/2</f>
        <v>4.5062006459751807</v>
      </c>
      <c r="AI52" s="24">
        <f ca="1">AI39+(AH34*AH32/2-(AI39-AI40)/AH32)*AI51-AH34*AI51^2/2</f>
        <v>4.4230830585363421</v>
      </c>
      <c r="AK52" s="40"/>
      <c r="AM52" s="8" t="s">
        <v>59</v>
      </c>
      <c r="AY52" s="24">
        <f ca="1">AY39+(AZ33*AZ32/2-(AY39-AY40)/AZ32)*AY51-AZ33*AY51^2/2</f>
        <v>7.5253500904568007</v>
      </c>
      <c r="AZ52" s="24">
        <f ca="1">AZ39+(AZ34*AZ32/2-(AZ39-AZ40)/AZ32)*AZ51-AZ34*AZ51^2/2</f>
        <v>6.3992011530460635</v>
      </c>
      <c r="BA52" s="24">
        <f ca="1">BA39+(AZ34*AZ32/2-(BA39-BA40)/AZ32)*BA51-AZ34*BA51^2/2</f>
        <v>5.6688550972428544</v>
      </c>
      <c r="BC52" s="40"/>
      <c r="BE52" s="8" t="s">
        <v>59</v>
      </c>
      <c r="BQ52" s="24">
        <f ca="1">BQ39+(BR33*BR32/2-(BQ39-BQ40)/BR32)*BQ51-BR33*BQ51^2/2</f>
        <v>22.937211767029481</v>
      </c>
      <c r="BR52" s="24">
        <f ca="1">BR39+(BR34*BR32/2-(BR39-BR40)/BR32)*BR51-BR34*BR51^2/2</f>
        <v>13.628469532164953</v>
      </c>
      <c r="BS52" s="24">
        <f ca="1">BS39+(BR34*BR32/2-(BS39-BS40)/BR32)*BS51-BR34*BS51^2/2</f>
        <v>22.419096958820056</v>
      </c>
      <c r="BU52" s="40"/>
      <c r="BW52" s="8" t="s">
        <v>59</v>
      </c>
      <c r="CI52" s="24">
        <f ca="1">CI39+(CJ33*CJ32/2-(CI39-CI40)/CJ32)*CI51-CJ33*CI51^2/2</f>
        <v>35.2774506866417</v>
      </c>
      <c r="CJ52" s="24">
        <f ca="1">CJ39+(CJ34*CJ32/2-(CJ39-CJ40)/CJ32)*CJ51-CJ34*CJ51^2/2</f>
        <v>28.104478346578912</v>
      </c>
      <c r="CK52" s="24">
        <f ca="1">CK39+(CJ34*CJ32/2-(CK39-CK40)/CJ32)*CK51-CJ34*CK51^2/2</f>
        <v>27.61114541733329</v>
      </c>
      <c r="CM52" s="40"/>
      <c r="CO52" s="8" t="s">
        <v>59</v>
      </c>
      <c r="DA52" s="24">
        <f ca="1">DA39+(DB33*DB32/2-(DA39-DA40)/DB32)*DA51-DB33*DA51^2/2</f>
        <v>34.494616604244712</v>
      </c>
      <c r="DB52" s="24">
        <f ca="1">DB39+(DB34*DB32/2-(DB39-DB40)/DB32)*DB51-DB34*DB51^2/2</f>
        <v>27.364102713747851</v>
      </c>
      <c r="DC52" s="24">
        <f ca="1">DC39+(DB34*DB32/2-(DC39-DC40)/DB32)*DC51-DB34*DC51^2/2</f>
        <v>22.071963219377778</v>
      </c>
      <c r="DE52" s="40"/>
      <c r="DG52" s="8" t="s">
        <v>59</v>
      </c>
      <c r="DS52" s="24">
        <f ca="1">DS39+(DT33*DT32/2-(DS39-DS40)/DT32)*DS51-DT33*DS51^2/2</f>
        <v>34.494616604244712</v>
      </c>
      <c r="DT52" s="24">
        <f ca="1">DT39+(DT34*DT32/2-(DT39-DT40)/DT32)*DT51-DT34*DT51^2/2</f>
        <v>27.364102713747851</v>
      </c>
      <c r="DU52" s="24">
        <f ca="1">DU39+(DT34*DT32/2-(DU39-DU40)/DT32)*DU51-DT34*DU51^2/2</f>
        <v>22.071963219377778</v>
      </c>
    </row>
    <row r="53" spans="1:126" s="21" customFormat="1">
      <c r="A53" s="22" t="s">
        <v>38</v>
      </c>
      <c r="S53" s="35" t="s">
        <v>38</v>
      </c>
      <c r="AK53" s="35" t="s">
        <v>38</v>
      </c>
      <c r="BC53" s="35" t="s">
        <v>38</v>
      </c>
      <c r="BU53" s="35" t="s">
        <v>38</v>
      </c>
      <c r="CM53" s="35" t="s">
        <v>38</v>
      </c>
      <c r="DE53" s="35" t="s">
        <v>38</v>
      </c>
    </row>
    <row r="54" spans="1:126" s="21" customFormat="1">
      <c r="A54" s="8" t="s">
        <v>44</v>
      </c>
      <c r="D54" s="23" t="s">
        <v>32</v>
      </c>
      <c r="E54" s="23" t="s">
        <v>51</v>
      </c>
      <c r="F54" s="23" t="s">
        <v>52</v>
      </c>
      <c r="G54" s="23" t="s">
        <v>60</v>
      </c>
      <c r="H54" s="23" t="s">
        <v>61</v>
      </c>
      <c r="I54" s="23" t="s">
        <v>62</v>
      </c>
      <c r="J54" s="23" t="s">
        <v>63</v>
      </c>
      <c r="K54" s="23"/>
      <c r="M54" s="23"/>
      <c r="N54" s="23"/>
      <c r="O54" s="23"/>
      <c r="P54" s="23"/>
      <c r="Q54" s="23"/>
      <c r="R54" s="23"/>
      <c r="S54" s="39" t="s">
        <v>44</v>
      </c>
      <c r="V54" s="23" t="s">
        <v>32</v>
      </c>
      <c r="W54" s="23" t="s">
        <v>51</v>
      </c>
      <c r="X54" s="23" t="s">
        <v>52</v>
      </c>
      <c r="Y54" s="23" t="s">
        <v>60</v>
      </c>
      <c r="Z54" s="23" t="s">
        <v>61</v>
      </c>
      <c r="AA54" s="23" t="s">
        <v>62</v>
      </c>
      <c r="AB54" s="23" t="s">
        <v>63</v>
      </c>
      <c r="AC54" s="23"/>
      <c r="AE54" s="23"/>
      <c r="AF54" s="23"/>
      <c r="AG54" s="23"/>
      <c r="AH54" s="23"/>
      <c r="AI54" s="23"/>
      <c r="AJ54" s="23"/>
      <c r="AK54" s="39" t="s">
        <v>44</v>
      </c>
      <c r="AN54" s="23" t="s">
        <v>32</v>
      </c>
      <c r="AO54" s="23" t="s">
        <v>51</v>
      </c>
      <c r="AP54" s="23" t="s">
        <v>52</v>
      </c>
      <c r="AQ54" s="23" t="s">
        <v>60</v>
      </c>
      <c r="AR54" s="23" t="s">
        <v>61</v>
      </c>
      <c r="AS54" s="23" t="s">
        <v>62</v>
      </c>
      <c r="AT54" s="23" t="s">
        <v>63</v>
      </c>
      <c r="AU54" s="23"/>
      <c r="AW54" s="23"/>
      <c r="AX54" s="23"/>
      <c r="AY54" s="23"/>
      <c r="AZ54" s="23"/>
      <c r="BA54" s="23"/>
      <c r="BB54" s="23"/>
      <c r="BC54" s="39" t="s">
        <v>44</v>
      </c>
      <c r="BF54" s="23" t="s">
        <v>32</v>
      </c>
      <c r="BG54" s="23" t="s">
        <v>51</v>
      </c>
      <c r="BH54" s="23" t="s">
        <v>52</v>
      </c>
      <c r="BI54" s="23" t="s">
        <v>60</v>
      </c>
      <c r="BJ54" s="23" t="s">
        <v>61</v>
      </c>
      <c r="BK54" s="23" t="s">
        <v>62</v>
      </c>
      <c r="BL54" s="23" t="s">
        <v>63</v>
      </c>
      <c r="BM54" s="23"/>
      <c r="BO54" s="23"/>
      <c r="BP54" s="23"/>
      <c r="BQ54" s="23"/>
      <c r="BR54" s="23"/>
      <c r="BS54" s="23"/>
      <c r="BT54" s="23"/>
      <c r="BU54" s="39" t="s">
        <v>44</v>
      </c>
      <c r="BX54" s="23" t="s">
        <v>32</v>
      </c>
      <c r="BY54" s="23" t="s">
        <v>51</v>
      </c>
      <c r="BZ54" s="23" t="s">
        <v>52</v>
      </c>
      <c r="CA54" s="23" t="s">
        <v>60</v>
      </c>
      <c r="CB54" s="23" t="s">
        <v>61</v>
      </c>
      <c r="CC54" s="23" t="s">
        <v>62</v>
      </c>
      <c r="CD54" s="23" t="s">
        <v>63</v>
      </c>
      <c r="CE54" s="23"/>
      <c r="CG54" s="23"/>
      <c r="CH54" s="23"/>
      <c r="CI54" s="23"/>
      <c r="CJ54" s="23"/>
      <c r="CK54" s="23"/>
      <c r="CL54" s="23"/>
      <c r="CM54" s="39" t="s">
        <v>44</v>
      </c>
      <c r="CP54" s="23" t="s">
        <v>32</v>
      </c>
      <c r="CQ54" s="23" t="s">
        <v>51</v>
      </c>
      <c r="CR54" s="23" t="s">
        <v>52</v>
      </c>
      <c r="CS54" s="23" t="s">
        <v>60</v>
      </c>
      <c r="CT54" s="23" t="s">
        <v>61</v>
      </c>
      <c r="CU54" s="23" t="s">
        <v>62</v>
      </c>
      <c r="CV54" s="23" t="s">
        <v>63</v>
      </c>
      <c r="CW54" s="23"/>
      <c r="CY54" s="23"/>
      <c r="CZ54" s="23"/>
      <c r="DA54" s="23"/>
      <c r="DB54" s="23"/>
      <c r="DC54" s="23"/>
      <c r="DD54" s="23"/>
      <c r="DE54" s="39" t="s">
        <v>44</v>
      </c>
      <c r="DH54" s="23" t="s">
        <v>32</v>
      </c>
      <c r="DI54" s="23" t="s">
        <v>51</v>
      </c>
      <c r="DJ54" s="23" t="s">
        <v>52</v>
      </c>
      <c r="DK54" s="23" t="s">
        <v>60</v>
      </c>
      <c r="DL54" s="23" t="s">
        <v>61</v>
      </c>
      <c r="DM54" s="23" t="s">
        <v>62</v>
      </c>
      <c r="DN54" s="23" t="s">
        <v>63</v>
      </c>
      <c r="DO54" s="23"/>
      <c r="DQ54" s="23"/>
      <c r="DR54" s="23"/>
      <c r="DS54" s="23"/>
      <c r="DT54" s="23"/>
      <c r="DU54" s="23"/>
      <c r="DV54" s="23"/>
    </row>
    <row r="55" spans="1:126">
      <c r="A55" s="8" t="str">
        <f ca="1">B32</f>
        <v>14-15</v>
      </c>
      <c r="C55" s="8" t="s">
        <v>11</v>
      </c>
      <c r="D55" s="29">
        <f ca="1">O47</f>
        <v>-13.503262499999998</v>
      </c>
      <c r="E55" s="29">
        <f t="shared" ref="E55:F56" ca="1" si="112">P47</f>
        <v>-1.966201595744681</v>
      </c>
      <c r="F55" s="29">
        <f t="shared" ca="1" si="112"/>
        <v>-14.450748404255318</v>
      </c>
      <c r="G55" s="29">
        <f ca="1">MIN(D55:F55)</f>
        <v>-14.450748404255318</v>
      </c>
      <c r="H55" s="29">
        <f ca="1">MAX(D55:F55)</f>
        <v>-1.966201595744681</v>
      </c>
      <c r="I55" s="33">
        <f ca="1">-G55/0.9/(F33-F34)/$N$3*1000</f>
        <v>2.2796105164463119</v>
      </c>
      <c r="J55" s="33">
        <f ca="1">H55/0.9/(F33-F34)/$N$3*1000</f>
        <v>-0.31016897600910603</v>
      </c>
      <c r="K55" s="17" t="s">
        <v>64</v>
      </c>
      <c r="L55" s="21"/>
      <c r="M55" s="29"/>
      <c r="N55" s="29"/>
      <c r="O55" s="29"/>
      <c r="P55" s="29"/>
      <c r="Q55" s="29"/>
      <c r="R55" s="29"/>
      <c r="S55" s="39" t="str">
        <f ca="1">T32</f>
        <v>15-16</v>
      </c>
      <c r="U55" s="8" t="s">
        <v>11</v>
      </c>
      <c r="V55" s="29">
        <f ca="1">AG47</f>
        <v>-11.137912499999999</v>
      </c>
      <c r="W55" s="29">
        <f t="shared" ref="W55:X56" ca="1" si="113">AH47</f>
        <v>-0.52032631578947441</v>
      </c>
      <c r="X55" s="29">
        <f t="shared" ca="1" si="113"/>
        <v>-12.979923684210526</v>
      </c>
      <c r="Y55" s="29">
        <f ca="1">MIN(V55:X55)</f>
        <v>-12.979923684210526</v>
      </c>
      <c r="Z55" s="29">
        <f ca="1">MAX(V55:X55)</f>
        <v>-0.52032631578947441</v>
      </c>
      <c r="AA55" s="33">
        <f ca="1">-Y55/0.9/(X33-X34)/$N$3*1000</f>
        <v>2.0475874124611937</v>
      </c>
      <c r="AB55" s="33">
        <f ca="1">Z55/0.9/(X33-X34)/$N$3*1000</f>
        <v>-8.2081654754169467E-2</v>
      </c>
      <c r="AC55" s="17" t="s">
        <v>64</v>
      </c>
      <c r="AD55" s="21"/>
      <c r="AE55" s="29"/>
      <c r="AF55" s="29"/>
      <c r="AG55" s="29"/>
      <c r="AH55" s="29"/>
      <c r="AI55" s="29"/>
      <c r="AJ55" s="29"/>
      <c r="AK55" s="39" t="str">
        <f ca="1">AL32</f>
        <v>16-17</v>
      </c>
      <c r="AM55" s="8" t="s">
        <v>11</v>
      </c>
      <c r="AN55" s="29">
        <f ca="1">AY47</f>
        <v>-12.9830875</v>
      </c>
      <c r="AO55" s="29">
        <f t="shared" ref="AO55:AP56" ca="1" si="114">AZ47</f>
        <v>0.90990500000000019</v>
      </c>
      <c r="AP55" s="29">
        <f t="shared" ca="1" si="114"/>
        <v>-16.652555</v>
      </c>
      <c r="AQ55" s="29">
        <f ca="1">MIN(AN55:AP55)</f>
        <v>-16.652555</v>
      </c>
      <c r="AR55" s="29">
        <f ca="1">MAX(AN55:AP55)</f>
        <v>0.90990500000000019</v>
      </c>
      <c r="AS55" s="33">
        <f ca="1">-AQ55/0.9/(AP33-AP34)/$N$3*1000</f>
        <v>2.6269462620027437</v>
      </c>
      <c r="AT55" s="33">
        <f ca="1">AR55/0.9/(AP33-AP34)/$N$3*1000</f>
        <v>0.14353782578875171</v>
      </c>
      <c r="AU55" s="17" t="s">
        <v>64</v>
      </c>
      <c r="AV55" s="21"/>
      <c r="AW55" s="29"/>
      <c r="AX55" s="29"/>
      <c r="AY55" s="29"/>
      <c r="AZ55" s="29"/>
      <c r="BA55" s="29"/>
      <c r="BB55" s="29"/>
      <c r="BC55" s="39" t="str">
        <f ca="1">BD32</f>
        <v>17-18</v>
      </c>
      <c r="BE55" s="8" t="s">
        <v>11</v>
      </c>
      <c r="BF55" s="29">
        <f ca="1">BQ47</f>
        <v>-22.015574999999995</v>
      </c>
      <c r="BG55" s="29">
        <f t="shared" ref="BG55:BH56" ca="1" si="115">BR47</f>
        <v>4.5941046874999998</v>
      </c>
      <c r="BH55" s="29">
        <f t="shared" ca="1" si="115"/>
        <v>-30.870379687499998</v>
      </c>
      <c r="BI55" s="29">
        <f ca="1">MIN(BF55:BH55)</f>
        <v>-30.870379687499998</v>
      </c>
      <c r="BJ55" s="29">
        <f ca="1">MAX(BF55:BH55)</f>
        <v>4.5941046874999998</v>
      </c>
      <c r="BK55" s="33">
        <f ca="1">-BI55/0.9/(BH33-BH34)/$N$3*1000</f>
        <v>1.9055789930555553</v>
      </c>
      <c r="BL55" s="33">
        <f ca="1">BJ55/0.9/(BH33-BH34)/$N$3*1000</f>
        <v>0.28358670910493816</v>
      </c>
      <c r="BM55" s="17" t="s">
        <v>64</v>
      </c>
      <c r="BN55" s="21"/>
      <c r="BO55" s="29"/>
      <c r="BP55" s="29"/>
      <c r="BQ55" s="29"/>
      <c r="BR55" s="29"/>
      <c r="BS55" s="29"/>
      <c r="BT55" s="29"/>
      <c r="BU55" s="39" t="str">
        <f ca="1">BV32</f>
        <v>18-19</v>
      </c>
      <c r="BW55" s="8" t="s">
        <v>11</v>
      </c>
      <c r="BX55" s="29">
        <f ca="1">CI47</f>
        <v>-32.136074999999998</v>
      </c>
      <c r="BY55" s="29">
        <f t="shared" ref="BY55:BZ56" ca="1" si="116">CJ47</f>
        <v>14.956329166666663</v>
      </c>
      <c r="BZ55" s="29">
        <f t="shared" ca="1" si="116"/>
        <v>-52.684204166666674</v>
      </c>
      <c r="CA55" s="29">
        <f ca="1">MIN(BX55:BZ55)</f>
        <v>-52.684204166666674</v>
      </c>
      <c r="CB55" s="29">
        <f ca="1">MAX(BX55:BZ55)</f>
        <v>14.956329166666663</v>
      </c>
      <c r="CC55" s="33">
        <f ca="1">-CA55/0.9/(BZ33-BZ34)/$N$3*1000</f>
        <v>3.2521113683127578</v>
      </c>
      <c r="CD55" s="33">
        <f ca="1">CB55/0.9/(BZ33-BZ34)/$N$3*1000</f>
        <v>0.9232301954732508</v>
      </c>
      <c r="CE55" s="17" t="s">
        <v>64</v>
      </c>
      <c r="CF55" s="21"/>
      <c r="CG55" s="29"/>
      <c r="CH55" s="29"/>
      <c r="CI55" s="29"/>
      <c r="CJ55" s="29"/>
      <c r="CK55" s="29"/>
      <c r="CL55" s="29"/>
      <c r="CM55" s="39" t="str">
        <f ca="1">CN32</f>
        <v>19-20</v>
      </c>
      <c r="CO55" s="8" t="s">
        <v>11</v>
      </c>
      <c r="CP55" s="29">
        <f ca="1">DA47</f>
        <v>-13.487575</v>
      </c>
      <c r="CQ55" s="29">
        <f t="shared" ref="CQ55:CR56" ca="1" si="117">DB47</f>
        <v>17.188698611111107</v>
      </c>
      <c r="CR55" s="29">
        <f t="shared" ca="1" si="117"/>
        <v>-32.668073611111112</v>
      </c>
      <c r="CS55" s="29">
        <f ca="1">MIN(CP55:CR55)</f>
        <v>-32.668073611111112</v>
      </c>
      <c r="CT55" s="29">
        <f ca="1">MAX(CP55:CR55)</f>
        <v>17.188698611111107</v>
      </c>
      <c r="CU55" s="33">
        <f ca="1">-CS55/0.9/(CR33-CR34)/$N$3*1000</f>
        <v>2.0165477537722905</v>
      </c>
      <c r="CV55" s="33">
        <f ca="1">CT55/0.9/(CR33-CR34)/$N$3*1000</f>
        <v>1.0610307784636483</v>
      </c>
      <c r="CW55" s="17" t="s">
        <v>64</v>
      </c>
      <c r="CX55" s="21"/>
      <c r="CY55" s="29"/>
      <c r="CZ55" s="29"/>
      <c r="DA55" s="29"/>
      <c r="DB55" s="29"/>
      <c r="DC55" s="29"/>
      <c r="DD55" s="29"/>
      <c r="DE55" s="39" t="str">
        <f ca="1">DF32</f>
        <v>-</v>
      </c>
      <c r="DG55" s="8" t="s">
        <v>11</v>
      </c>
      <c r="DH55" s="29">
        <f ca="1">DS47</f>
        <v>-13.487575</v>
      </c>
      <c r="DI55" s="29">
        <f t="shared" ref="DI55:DJ56" ca="1" si="118">DT47</f>
        <v>17.188698611111107</v>
      </c>
      <c r="DJ55" s="29">
        <f t="shared" ca="1" si="118"/>
        <v>-32.668073611111112</v>
      </c>
      <c r="DK55" s="29">
        <f ca="1">MIN(DH55:DJ55)</f>
        <v>-32.668073611111112</v>
      </c>
      <c r="DL55" s="29">
        <f ca="1">MAX(DH55:DJ55)</f>
        <v>17.188698611111107</v>
      </c>
      <c r="DM55" s="33">
        <f ca="1">-DK55/0.9/(DJ33-DJ34)/$N$3*1000</f>
        <v>1.6564499405986672</v>
      </c>
      <c r="DN55" s="33">
        <f ca="1">DL55/0.9/(DJ33-DJ34)/$N$3*1000</f>
        <v>0.87156099659513975</v>
      </c>
      <c r="DO55" s="17" t="s">
        <v>64</v>
      </c>
      <c r="DP55" s="21"/>
      <c r="DQ55" s="29"/>
      <c r="DR55" s="29"/>
      <c r="DS55" s="29"/>
      <c r="DT55" s="29"/>
      <c r="DU55" s="29"/>
      <c r="DV55" s="29"/>
    </row>
    <row r="56" spans="1:126">
      <c r="A56" s="22" t="s">
        <v>23</v>
      </c>
      <c r="C56" s="8" t="s">
        <v>10</v>
      </c>
      <c r="D56" s="29">
        <f ca="1">O48</f>
        <v>-16.003712500000002</v>
      </c>
      <c r="E56" s="29">
        <f t="shared" ca="1" si="112"/>
        <v>-15.438448404255318</v>
      </c>
      <c r="F56" s="29">
        <f t="shared" ca="1" si="112"/>
        <v>-3.9913015957446811</v>
      </c>
      <c r="G56" s="29">
        <f ca="1">MIN(D56:F56)</f>
        <v>-16.003712500000002</v>
      </c>
      <c r="H56" s="29">
        <f ca="1">MAX(D56:F56)</f>
        <v>-3.9913015957446811</v>
      </c>
      <c r="I56" s="33">
        <f ca="1">-G56/0.9/(F33-F34)/$N$3*1000</f>
        <v>2.5245911351165979</v>
      </c>
      <c r="J56" s="33">
        <f ca="1">H56/0.9/(F33-F34)/$N$3*1000</f>
        <v>-0.62962919548784391</v>
      </c>
      <c r="K56" s="32" t="s">
        <v>65</v>
      </c>
      <c r="L56" s="21"/>
      <c r="M56" s="29"/>
      <c r="N56" s="29"/>
      <c r="O56" s="29"/>
      <c r="P56" s="29"/>
      <c r="Q56" s="29"/>
      <c r="R56" s="29"/>
      <c r="S56" s="35" t="s">
        <v>23</v>
      </c>
      <c r="U56" s="8" t="s">
        <v>10</v>
      </c>
      <c r="V56" s="29">
        <f ca="1">AG48</f>
        <v>-9.608012500000001</v>
      </c>
      <c r="W56" s="29">
        <f t="shared" ca="1" si="113"/>
        <v>-11.724823684210527</v>
      </c>
      <c r="X56" s="29">
        <f t="shared" ca="1" si="113"/>
        <v>1.6973684210524809E-2</v>
      </c>
      <c r="Y56" s="29">
        <f ca="1">MIN(V56:X56)</f>
        <v>-11.724823684210527</v>
      </c>
      <c r="Z56" s="29">
        <f ca="1">MAX(V56:X56)</f>
        <v>1.6973684210524809E-2</v>
      </c>
      <c r="AA56" s="33">
        <f ca="1">-Y56/0.9/(X33-X34)/$N$3*1000</f>
        <v>1.8495949570428125</v>
      </c>
      <c r="AB56" s="33">
        <f ca="1">Z56/0.9/(X33-X34)/$N$3*1000</f>
        <v>2.6776045050896469E-3</v>
      </c>
      <c r="AC56" s="32" t="s">
        <v>65</v>
      </c>
      <c r="AD56" s="21"/>
      <c r="AE56" s="29"/>
      <c r="AF56" s="29"/>
      <c r="AG56" s="29"/>
      <c r="AH56" s="29"/>
      <c r="AI56" s="29"/>
      <c r="AJ56" s="29"/>
      <c r="AK56" s="35" t="s">
        <v>23</v>
      </c>
      <c r="AM56" s="8" t="s">
        <v>10</v>
      </c>
      <c r="AN56" s="29">
        <f ca="1">AY48</f>
        <v>-12.2648875</v>
      </c>
      <c r="AO56" s="29">
        <f t="shared" ca="1" si="114"/>
        <v>-15.330155000000001</v>
      </c>
      <c r="AP56" s="29">
        <f t="shared" ca="1" si="114"/>
        <v>0.47110500000000144</v>
      </c>
      <c r="AQ56" s="29">
        <f ca="1">MIN(AN56:AP56)</f>
        <v>-15.330155000000001</v>
      </c>
      <c r="AR56" s="29">
        <f ca="1">MAX(AN56:AP56)</f>
        <v>0.47110500000000144</v>
      </c>
      <c r="AS56" s="33">
        <f ca="1">-AQ56/0.9/(AP33-AP34)/$N$3*1000</f>
        <v>2.4183372085048012</v>
      </c>
      <c r="AT56" s="33">
        <f ca="1">AR56/0.9/(AP33-AP34)/$N$3*1000</f>
        <v>7.4316975308642202E-2</v>
      </c>
      <c r="AU56" s="32" t="s">
        <v>65</v>
      </c>
      <c r="AV56" s="21"/>
      <c r="AW56" s="29"/>
      <c r="AX56" s="29"/>
      <c r="AY56" s="29"/>
      <c r="AZ56" s="29"/>
      <c r="BA56" s="29"/>
      <c r="BB56" s="29"/>
      <c r="BC56" s="35" t="s">
        <v>23</v>
      </c>
      <c r="BE56" s="8" t="s">
        <v>10</v>
      </c>
      <c r="BF56" s="29">
        <f ca="1">BQ48</f>
        <v>-13.438075000000005</v>
      </c>
      <c r="BG56" s="29">
        <f t="shared" ca="1" si="115"/>
        <v>-35.138279687499995</v>
      </c>
      <c r="BH56" s="29">
        <f t="shared" ca="1" si="115"/>
        <v>19.458004687499997</v>
      </c>
      <c r="BI56" s="29">
        <f ca="1">MIN(BF56:BH56)</f>
        <v>-35.138279687499995</v>
      </c>
      <c r="BJ56" s="29">
        <f ca="1">MAX(BF56:BH56)</f>
        <v>19.458004687499997</v>
      </c>
      <c r="BK56" s="33">
        <f ca="1">-BI56/0.9/(BH33-BH34)/$N$3*1000</f>
        <v>2.1690296103395057</v>
      </c>
      <c r="BL56" s="33">
        <f ca="1">BJ56/0.9/(BH33-BH34)/$N$3*1000</f>
        <v>1.2011114004629626</v>
      </c>
      <c r="BM56" s="32" t="s">
        <v>65</v>
      </c>
      <c r="BN56" s="21"/>
      <c r="BO56" s="29"/>
      <c r="BP56" s="29"/>
      <c r="BQ56" s="29"/>
      <c r="BR56" s="29"/>
      <c r="BS56" s="29"/>
      <c r="BT56" s="29"/>
      <c r="BU56" s="35" t="s">
        <v>23</v>
      </c>
      <c r="BW56" s="8" t="s">
        <v>10</v>
      </c>
      <c r="BX56" s="29">
        <f ca="1">CI48</f>
        <v>-33.594175</v>
      </c>
      <c r="BY56" s="29">
        <f t="shared" ca="1" si="116"/>
        <v>-53.432004166666673</v>
      </c>
      <c r="BZ56" s="29">
        <f t="shared" ca="1" si="116"/>
        <v>13.958129166666669</v>
      </c>
      <c r="CA56" s="29">
        <f ca="1">MIN(BX56:BZ56)</f>
        <v>-53.432004166666673</v>
      </c>
      <c r="CB56" s="29">
        <f ca="1">MAX(BX56:BZ56)</f>
        <v>13.958129166666669</v>
      </c>
      <c r="CC56" s="33">
        <f ca="1">-CA56/0.9/(BZ33-BZ34)/$N$3*1000</f>
        <v>3.2982718621399179</v>
      </c>
      <c r="CD56" s="33">
        <f ca="1">CB56/0.9/(BZ33-BZ34)/$N$3*1000</f>
        <v>0.86161291152263386</v>
      </c>
      <c r="CE56" s="32" t="s">
        <v>65</v>
      </c>
      <c r="CF56" s="21"/>
      <c r="CG56" s="29"/>
      <c r="CH56" s="29"/>
      <c r="CI56" s="29"/>
      <c r="CJ56" s="29"/>
      <c r="CK56" s="29"/>
      <c r="CL56" s="29"/>
      <c r="CM56" s="35" t="s">
        <v>23</v>
      </c>
      <c r="CO56" s="8" t="s">
        <v>10</v>
      </c>
      <c r="CP56" s="29">
        <f ca="1">DA48</f>
        <v>-24.730074999999999</v>
      </c>
      <c r="CQ56" s="29">
        <f t="shared" ca="1" si="117"/>
        <v>-33.904773611111111</v>
      </c>
      <c r="CR56" s="29">
        <f t="shared" ca="1" si="117"/>
        <v>4.5063986111111092</v>
      </c>
      <c r="CS56" s="29">
        <f ca="1">MIN(CP56:CR56)</f>
        <v>-33.904773611111111</v>
      </c>
      <c r="CT56" s="29">
        <f ca="1">MAX(CP56:CR56)</f>
        <v>4.5063986111111092</v>
      </c>
      <c r="CU56" s="33">
        <f ca="1">-CS56/0.9/(CR33-CR34)/$N$3*1000</f>
        <v>2.09288725994513</v>
      </c>
      <c r="CV56" s="33">
        <f ca="1">CT56/0.9/(CR33-CR34)/$N$3*1000</f>
        <v>0.27817275377229067</v>
      </c>
      <c r="CW56" s="32" t="s">
        <v>65</v>
      </c>
      <c r="CX56" s="21"/>
      <c r="CY56" s="29"/>
      <c r="CZ56" s="29"/>
      <c r="DA56" s="29"/>
      <c r="DB56" s="29"/>
      <c r="DC56" s="29"/>
      <c r="DD56" s="29"/>
      <c r="DE56" s="35" t="s">
        <v>23</v>
      </c>
      <c r="DG56" s="8" t="s">
        <v>10</v>
      </c>
      <c r="DH56" s="29">
        <f ca="1">DS48</f>
        <v>-11.099675000000001</v>
      </c>
      <c r="DI56" s="29">
        <f t="shared" ca="1" si="118"/>
        <v>-25.872273611111112</v>
      </c>
      <c r="DJ56" s="29">
        <f t="shared" ca="1" si="118"/>
        <v>12.538898611111108</v>
      </c>
      <c r="DK56" s="29">
        <f ca="1">MIN(DH56:DJ56)</f>
        <v>-25.872273611111112</v>
      </c>
      <c r="DL56" s="29">
        <f ca="1">MAX(DH56:DJ56)</f>
        <v>12.538898611111108</v>
      </c>
      <c r="DM56" s="33">
        <f ca="1">-DK56/0.9/(DJ33-DJ34)/$N$3*1000</f>
        <v>1.3118657254311188</v>
      </c>
      <c r="DN56" s="33">
        <f ca="1">DL56/0.9/(DJ33-DJ34)/$N$3*1000</f>
        <v>0.63579071440819102</v>
      </c>
      <c r="DO56" s="32" t="s">
        <v>65</v>
      </c>
      <c r="DP56" s="21"/>
      <c r="DQ56" s="29"/>
      <c r="DR56" s="29"/>
      <c r="DS56" s="29"/>
      <c r="DT56" s="29"/>
      <c r="DU56" s="29"/>
      <c r="DV56" s="29"/>
    </row>
    <row r="57" spans="1:126">
      <c r="A57" s="8">
        <f>B33</f>
        <v>5</v>
      </c>
      <c r="C57" s="8" t="s">
        <v>66</v>
      </c>
      <c r="D57" s="29">
        <f ca="1">O52</f>
        <v>10.841189816542411</v>
      </c>
      <c r="E57" s="29">
        <f t="shared" ref="E57:F57" ca="1" si="119">P52</f>
        <v>7.564209886065079</v>
      </c>
      <c r="F57" s="29">
        <f t="shared" ca="1" si="119"/>
        <v>6.7554792227773959</v>
      </c>
      <c r="G57" s="30"/>
      <c r="H57" s="29">
        <f ca="1">MAX(D57:F57)</f>
        <v>10.841189816542411</v>
      </c>
      <c r="I57" s="31"/>
      <c r="J57" s="33">
        <f ca="1">H57/0.9/(F33-F34)/$N$3*1000</f>
        <v>1.7102014113887203</v>
      </c>
      <c r="K57" s="29"/>
      <c r="L57" s="21"/>
      <c r="M57" s="29"/>
      <c r="N57" s="29"/>
      <c r="O57" s="29"/>
      <c r="P57" s="29"/>
      <c r="Q57" s="29"/>
      <c r="R57" s="29"/>
      <c r="S57" s="39">
        <f>T33</f>
        <v>5</v>
      </c>
      <c r="U57" s="8" t="s">
        <v>66</v>
      </c>
      <c r="V57" s="29">
        <f ca="1">AG52</f>
        <v>5.8213878907795795</v>
      </c>
      <c r="W57" s="29">
        <f t="shared" ref="W57:X57" ca="1" si="120">AH52</f>
        <v>4.5062006459751807</v>
      </c>
      <c r="X57" s="29">
        <f t="shared" ca="1" si="120"/>
        <v>4.4230830585363421</v>
      </c>
      <c r="Y57" s="30"/>
      <c r="Z57" s="29">
        <f ca="1">MAX(V57:X57)</f>
        <v>5.8213878907795795</v>
      </c>
      <c r="AA57" s="31"/>
      <c r="AB57" s="33">
        <f ca="1">Z57/0.9/(X33-X34)/$N$3*1000</f>
        <v>0.91832593613120939</v>
      </c>
      <c r="AC57" s="29"/>
      <c r="AD57" s="21"/>
      <c r="AE57" s="29"/>
      <c r="AF57" s="29"/>
      <c r="AG57" s="29"/>
      <c r="AH57" s="29"/>
      <c r="AI57" s="29"/>
      <c r="AJ57" s="29"/>
      <c r="AK57" s="39">
        <f>AL33</f>
        <v>5</v>
      </c>
      <c r="AM57" s="8" t="s">
        <v>66</v>
      </c>
      <c r="AN57" s="29">
        <f ca="1">AY52</f>
        <v>7.5253500904568007</v>
      </c>
      <c r="AO57" s="29">
        <f t="shared" ref="AO57:AP57" ca="1" si="121">AZ52</f>
        <v>6.3992011530460635</v>
      </c>
      <c r="AP57" s="29">
        <f t="shared" ca="1" si="121"/>
        <v>5.6688550972428544</v>
      </c>
      <c r="AQ57" s="30"/>
      <c r="AR57" s="29">
        <f ca="1">MAX(AN57:AP57)</f>
        <v>7.5253500904568007</v>
      </c>
      <c r="AS57" s="31"/>
      <c r="AT57" s="33">
        <f ca="1">AR57/0.9/(AP33-AP34)/$N$3*1000</f>
        <v>1.1871265574794676</v>
      </c>
      <c r="AU57" s="29"/>
      <c r="AV57" s="21"/>
      <c r="AW57" s="29"/>
      <c r="AX57" s="29"/>
      <c r="AY57" s="29"/>
      <c r="AZ57" s="29"/>
      <c r="BA57" s="29"/>
      <c r="BB57" s="29"/>
      <c r="BC57" s="39">
        <f>BD33</f>
        <v>5</v>
      </c>
      <c r="BE57" s="8" t="s">
        <v>66</v>
      </c>
      <c r="BF57" s="29">
        <f ca="1">BQ52</f>
        <v>22.937211767029481</v>
      </c>
      <c r="BG57" s="29">
        <f t="shared" ref="BG57:BH57" ca="1" si="122">BR52</f>
        <v>13.628469532164953</v>
      </c>
      <c r="BH57" s="29">
        <f t="shared" ca="1" si="122"/>
        <v>22.419096958820056</v>
      </c>
      <c r="BI57" s="30"/>
      <c r="BJ57" s="29">
        <f ca="1">MAX(BF57:BH57)</f>
        <v>22.937211767029481</v>
      </c>
      <c r="BK57" s="31"/>
      <c r="BL57" s="33">
        <f ca="1">BJ57/0.9/(BH33-BH34)/$N$3*1000</f>
        <v>1.415877269569721</v>
      </c>
      <c r="BM57" s="29"/>
      <c r="BN57" s="21"/>
      <c r="BO57" s="29"/>
      <c r="BP57" s="29"/>
      <c r="BQ57" s="29"/>
      <c r="BR57" s="29"/>
      <c r="BS57" s="29"/>
      <c r="BT57" s="29"/>
      <c r="BU57" s="39">
        <f>BV33</f>
        <v>5</v>
      </c>
      <c r="BW57" s="8" t="s">
        <v>66</v>
      </c>
      <c r="BX57" s="29">
        <f ca="1">CI52</f>
        <v>35.2774506866417</v>
      </c>
      <c r="BY57" s="29">
        <f t="shared" ref="BY57:BZ57" ca="1" si="123">CJ52</f>
        <v>28.104478346578912</v>
      </c>
      <c r="BZ57" s="29">
        <f t="shared" ca="1" si="123"/>
        <v>27.61114541733329</v>
      </c>
      <c r="CA57" s="30"/>
      <c r="CB57" s="29">
        <f ca="1">MAX(BX57:BZ57)</f>
        <v>35.2774506866417</v>
      </c>
      <c r="CC57" s="31"/>
      <c r="CD57" s="33">
        <f ca="1">CB57/0.9/(BZ33-BZ34)/$N$3*1000</f>
        <v>2.1776204127556604</v>
      </c>
      <c r="CE57" s="29"/>
      <c r="CF57" s="21"/>
      <c r="CG57" s="29"/>
      <c r="CH57" s="29"/>
      <c r="CI57" s="29"/>
      <c r="CJ57" s="29"/>
      <c r="CK57" s="29"/>
      <c r="CL57" s="29"/>
      <c r="CM57" s="39">
        <f>CN33</f>
        <v>5</v>
      </c>
      <c r="CO57" s="8" t="s">
        <v>66</v>
      </c>
      <c r="CP57" s="29">
        <f ca="1">DA52</f>
        <v>34.494616604244712</v>
      </c>
      <c r="CQ57" s="29">
        <f t="shared" ref="CQ57:CR57" ca="1" si="124">DB52</f>
        <v>27.364102713747851</v>
      </c>
      <c r="CR57" s="29">
        <f t="shared" ca="1" si="124"/>
        <v>22.071963219377778</v>
      </c>
      <c r="CS57" s="30"/>
      <c r="CT57" s="29">
        <f ca="1">MAX(CP57:CR57)</f>
        <v>34.494616604244712</v>
      </c>
      <c r="CU57" s="31"/>
      <c r="CV57" s="33">
        <f ca="1">CT57/0.9/(CR33-CR34)/$N$3*1000</f>
        <v>2.1292973212496737</v>
      </c>
      <c r="CW57" s="29"/>
      <c r="CX57" s="21"/>
      <c r="CY57" s="29"/>
      <c r="CZ57" s="29"/>
      <c r="DA57" s="29"/>
      <c r="DB57" s="29"/>
      <c r="DC57" s="29"/>
      <c r="DD57" s="29"/>
      <c r="DE57" s="39">
        <f>DF33</f>
        <v>5</v>
      </c>
      <c r="DG57" s="8" t="s">
        <v>66</v>
      </c>
      <c r="DH57" s="29">
        <f ca="1">DS52</f>
        <v>34.494616604244712</v>
      </c>
      <c r="DI57" s="29">
        <f t="shared" ref="DI57:DJ57" ca="1" si="125">DT52</f>
        <v>27.364102713747851</v>
      </c>
      <c r="DJ57" s="29">
        <f t="shared" ca="1" si="125"/>
        <v>22.071963219377778</v>
      </c>
      <c r="DK57" s="30"/>
      <c r="DL57" s="29">
        <f ca="1">MAX(DH57:DJ57)</f>
        <v>34.494616604244712</v>
      </c>
      <c r="DM57" s="31"/>
      <c r="DN57" s="33">
        <f ca="1">DL57/0.9/(DJ33-DJ34)/$N$3*1000</f>
        <v>1.7490656567408032</v>
      </c>
      <c r="DO57" s="29"/>
      <c r="DP57" s="21"/>
      <c r="DQ57" s="29"/>
      <c r="DR57" s="29"/>
      <c r="DS57" s="29"/>
      <c r="DT57" s="29"/>
      <c r="DU57" s="29"/>
      <c r="DV57" s="29"/>
    </row>
    <row r="58" spans="1:126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1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4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41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41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41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41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</row>
    <row r="59" spans="1:126">
      <c r="S59" s="37"/>
      <c r="AK59" s="37"/>
      <c r="BC59" s="37"/>
      <c r="BU59" s="37"/>
      <c r="CM59" s="37"/>
      <c r="DE59" s="37"/>
    </row>
    <row r="60" spans="1:126">
      <c r="A60" s="2" t="s">
        <v>44</v>
      </c>
      <c r="B60" s="19" t="str">
        <f ca="1">A$7</f>
        <v>14-15</v>
      </c>
      <c r="D60" s="2" t="s">
        <v>24</v>
      </c>
      <c r="E60" s="8" t="s">
        <v>56</v>
      </c>
      <c r="F60" s="9">
        <v>60</v>
      </c>
      <c r="G60" s="2" t="s">
        <v>25</v>
      </c>
      <c r="H60" s="2" t="s">
        <v>26</v>
      </c>
      <c r="N60" s="2" t="s">
        <v>54</v>
      </c>
      <c r="O60" s="8"/>
      <c r="P60" s="48">
        <f ca="1">ROUND(ABS(IF($C$2&lt;=$C$3,(F67-F68)/F69,(G67-G68)/G69)),2)</f>
        <v>4.7</v>
      </c>
      <c r="Q60" s="2" t="s">
        <v>25</v>
      </c>
      <c r="S60" s="38" t="s">
        <v>44</v>
      </c>
      <c r="T60" s="19" t="str">
        <f ca="1">S$7</f>
        <v>15-16</v>
      </c>
      <c r="V60" s="2" t="s">
        <v>24</v>
      </c>
      <c r="W60" s="8" t="s">
        <v>56</v>
      </c>
      <c r="X60" s="9">
        <v>60</v>
      </c>
      <c r="Y60" s="2" t="s">
        <v>25</v>
      </c>
      <c r="Z60" s="2" t="s">
        <v>26</v>
      </c>
      <c r="AF60" s="2" t="s">
        <v>54</v>
      </c>
      <c r="AG60" s="8"/>
      <c r="AH60" s="48">
        <f ca="1">ROUND(ABS(IF($C$2&lt;=$C$3,(X67-X68)/X69,(Y67-Y68)/Y69)),2)</f>
        <v>3.8</v>
      </c>
      <c r="AI60" s="2" t="s">
        <v>25</v>
      </c>
      <c r="AK60" s="38" t="s">
        <v>44</v>
      </c>
      <c r="AL60" s="19" t="str">
        <f ca="1">AK$7</f>
        <v>16-17</v>
      </c>
      <c r="AN60" s="2" t="s">
        <v>24</v>
      </c>
      <c r="AO60" s="8" t="s">
        <v>56</v>
      </c>
      <c r="AP60" s="9">
        <v>60</v>
      </c>
      <c r="AQ60" s="2" t="s">
        <v>25</v>
      </c>
      <c r="AR60" s="2" t="s">
        <v>26</v>
      </c>
      <c r="AX60" s="2" t="s">
        <v>54</v>
      </c>
      <c r="AY60" s="8"/>
      <c r="AZ60" s="48">
        <f ca="1">ROUND(ABS(IF($C$2&lt;=$C$3,(AP67-AP68)/AP69,(AQ67-AQ68)/AQ69)),2)</f>
        <v>3</v>
      </c>
      <c r="BA60" s="2" t="s">
        <v>25</v>
      </c>
      <c r="BC60" s="38" t="s">
        <v>44</v>
      </c>
      <c r="BD60" s="19" t="str">
        <f ca="1">BC$7</f>
        <v>17-18</v>
      </c>
      <c r="BF60" s="2" t="s">
        <v>24</v>
      </c>
      <c r="BG60" s="8" t="s">
        <v>56</v>
      </c>
      <c r="BH60" s="9">
        <v>30</v>
      </c>
      <c r="BI60" s="2" t="s">
        <v>25</v>
      </c>
      <c r="BJ60" s="2" t="s">
        <v>26</v>
      </c>
      <c r="BP60" s="2" t="s">
        <v>54</v>
      </c>
      <c r="BQ60" s="8"/>
      <c r="BR60" s="48">
        <f ca="1">ROUND(ABS(IF($C$2&lt;=$C$3,(BH67-BH68)/BH69,(BI67-BI68)/BI69)),2)</f>
        <v>3.2</v>
      </c>
      <c r="BS60" s="2" t="s">
        <v>25</v>
      </c>
      <c r="BU60" s="38" t="s">
        <v>44</v>
      </c>
      <c r="BV60" s="19" t="str">
        <f ca="1">BU$7</f>
        <v>18-19</v>
      </c>
      <c r="BX60" s="2" t="s">
        <v>24</v>
      </c>
      <c r="BY60" s="8" t="s">
        <v>56</v>
      </c>
      <c r="BZ60" s="9">
        <v>30</v>
      </c>
      <c r="CA60" s="2" t="s">
        <v>25</v>
      </c>
      <c r="CB60" s="2" t="s">
        <v>26</v>
      </c>
      <c r="CH60" s="2" t="s">
        <v>54</v>
      </c>
      <c r="CI60" s="8"/>
      <c r="CJ60" s="48">
        <f ca="1">ROUND(ABS(IF($C$2&lt;=$C$3,(BZ67-BZ68)/BZ69,(CA67-CA68)/CA69)),2)</f>
        <v>4.2</v>
      </c>
      <c r="CK60" s="2" t="s">
        <v>25</v>
      </c>
      <c r="CM60" s="38" t="s">
        <v>44</v>
      </c>
      <c r="CN60" s="19" t="str">
        <f ca="1">CM$7</f>
        <v>19-20</v>
      </c>
      <c r="CP60" s="2" t="s">
        <v>24</v>
      </c>
      <c r="CQ60" s="8" t="s">
        <v>56</v>
      </c>
      <c r="CR60" s="9">
        <v>30</v>
      </c>
      <c r="CS60" s="2" t="s">
        <v>25</v>
      </c>
      <c r="CT60" s="2" t="s">
        <v>26</v>
      </c>
      <c r="CZ60" s="2" t="s">
        <v>54</v>
      </c>
      <c r="DA60" s="8"/>
      <c r="DB60" s="48">
        <f ca="1">ROUND(ABS(IF($C$2&lt;=$C$3,(CR67-CR68)/CR69,(CS67-CS68)/CS69)),2)</f>
        <v>3.6</v>
      </c>
      <c r="DC60" s="2" t="s">
        <v>25</v>
      </c>
      <c r="DE60" s="38" t="s">
        <v>44</v>
      </c>
      <c r="DF60" s="19" t="str">
        <f ca="1">DE$7</f>
        <v>-</v>
      </c>
      <c r="DH60" s="2" t="s">
        <v>24</v>
      </c>
      <c r="DI60" s="8" t="s">
        <v>56</v>
      </c>
      <c r="DJ60" s="9">
        <v>30</v>
      </c>
      <c r="DK60" s="2" t="s">
        <v>25</v>
      </c>
      <c r="DL60" s="2" t="s">
        <v>26</v>
      </c>
      <c r="DR60" s="2" t="s">
        <v>54</v>
      </c>
      <c r="DS60" s="8"/>
      <c r="DT60" s="48">
        <f ca="1">ROUND(ABS(IF($C$2&lt;=$C$3,(DJ67-DJ68)/DJ69,(DK67-DK68)/DK69)),2)</f>
        <v>3.6</v>
      </c>
      <c r="DU60" s="2" t="s">
        <v>25</v>
      </c>
    </row>
    <row r="61" spans="1:126">
      <c r="A61" s="2" t="s">
        <v>68</v>
      </c>
      <c r="B61" s="19">
        <f>MAX(1,B33-1)</f>
        <v>4</v>
      </c>
      <c r="E61" s="8" t="s">
        <v>57</v>
      </c>
      <c r="F61" s="9">
        <v>22</v>
      </c>
      <c r="G61" s="2" t="s">
        <v>25</v>
      </c>
      <c r="H61" s="2" t="s">
        <v>27</v>
      </c>
      <c r="O61" s="8" t="s">
        <v>32</v>
      </c>
      <c r="P61" s="19">
        <f ca="1">ROUND(ABS((D69-D70)/P60),2)</f>
        <v>12.11</v>
      </c>
      <c r="Q61" s="17" t="s">
        <v>55</v>
      </c>
      <c r="S61" s="38" t="s">
        <v>68</v>
      </c>
      <c r="T61" s="19">
        <f>MAX(1,T33-1)</f>
        <v>4</v>
      </c>
      <c r="W61" s="8" t="s">
        <v>57</v>
      </c>
      <c r="X61" s="9">
        <v>22</v>
      </c>
      <c r="Y61" s="2" t="s">
        <v>25</v>
      </c>
      <c r="Z61" s="2" t="s">
        <v>27</v>
      </c>
      <c r="AG61" s="8" t="s">
        <v>32</v>
      </c>
      <c r="AH61" s="19">
        <f ca="1">ROUND(ABS((V69-V70)/AH60),2)</f>
        <v>12.11</v>
      </c>
      <c r="AI61" s="17" t="s">
        <v>55</v>
      </c>
      <c r="AK61" s="38" t="s">
        <v>68</v>
      </c>
      <c r="AL61" s="19">
        <f>MAX(1,AL33-1)</f>
        <v>4</v>
      </c>
      <c r="AO61" s="8" t="s">
        <v>57</v>
      </c>
      <c r="AP61" s="9">
        <v>22</v>
      </c>
      <c r="AQ61" s="2" t="s">
        <v>25</v>
      </c>
      <c r="AR61" s="2" t="s">
        <v>27</v>
      </c>
      <c r="AY61" s="8" t="s">
        <v>32</v>
      </c>
      <c r="AZ61" s="19">
        <f ca="1">ROUND(ABS((AN69-AN70)/AZ60),2)</f>
        <v>35.86</v>
      </c>
      <c r="BA61" s="17" t="s">
        <v>55</v>
      </c>
      <c r="BC61" s="38" t="s">
        <v>68</v>
      </c>
      <c r="BD61" s="19">
        <f>MAX(1,BD33-1)</f>
        <v>4</v>
      </c>
      <c r="BG61" s="8" t="s">
        <v>57</v>
      </c>
      <c r="BH61" s="9">
        <v>60</v>
      </c>
      <c r="BI61" s="2" t="s">
        <v>25</v>
      </c>
      <c r="BJ61" s="2" t="s">
        <v>27</v>
      </c>
      <c r="BQ61" s="8" t="s">
        <v>32</v>
      </c>
      <c r="BR61" s="19">
        <f ca="1">ROUND(ABS((BF69-BF70)/BR60),2)</f>
        <v>52.76</v>
      </c>
      <c r="BS61" s="17" t="s">
        <v>55</v>
      </c>
      <c r="BU61" s="38" t="s">
        <v>68</v>
      </c>
      <c r="BV61" s="19">
        <f>MAX(1,BV33-1)</f>
        <v>4</v>
      </c>
      <c r="BY61" s="8" t="s">
        <v>57</v>
      </c>
      <c r="BZ61" s="9">
        <v>60</v>
      </c>
      <c r="CA61" s="2" t="s">
        <v>25</v>
      </c>
      <c r="CB61" s="2" t="s">
        <v>27</v>
      </c>
      <c r="CI61" s="8" t="s">
        <v>32</v>
      </c>
      <c r="CJ61" s="19">
        <f ca="1">ROUND(ABS((BX69-BX70)/CJ60),2)</f>
        <v>52.76</v>
      </c>
      <c r="CK61" s="17" t="s">
        <v>55</v>
      </c>
      <c r="CM61" s="38" t="s">
        <v>68</v>
      </c>
      <c r="CN61" s="19">
        <f>MAX(1,CN33-1)</f>
        <v>4</v>
      </c>
      <c r="CQ61" s="8" t="s">
        <v>57</v>
      </c>
      <c r="CR61" s="9">
        <v>60</v>
      </c>
      <c r="CS61" s="2" t="s">
        <v>25</v>
      </c>
      <c r="CT61" s="2" t="s">
        <v>27</v>
      </c>
      <c r="DA61" s="8" t="s">
        <v>32</v>
      </c>
      <c r="DB61" s="19">
        <f ca="1">ROUND(ABS((CP69-CP70)/DB60),2)</f>
        <v>52.76</v>
      </c>
      <c r="DC61" s="17" t="s">
        <v>55</v>
      </c>
      <c r="DE61" s="38" t="s">
        <v>68</v>
      </c>
      <c r="DF61" s="19">
        <f>MAX(1,DF33-1)</f>
        <v>4</v>
      </c>
      <c r="DI61" s="8" t="s">
        <v>57</v>
      </c>
      <c r="DJ61" s="9">
        <v>60</v>
      </c>
      <c r="DK61" s="2" t="s">
        <v>25</v>
      </c>
      <c r="DL61" s="2" t="s">
        <v>27</v>
      </c>
      <c r="DS61" s="8" t="s">
        <v>32</v>
      </c>
      <c r="DT61" s="19">
        <f ca="1">ROUND(ABS((DH69-DH70)/DT60),2)</f>
        <v>52.76</v>
      </c>
      <c r="DU61" s="17" t="s">
        <v>55</v>
      </c>
    </row>
    <row r="62" spans="1:126">
      <c r="B62" s="25" t="str">
        <f>IF(B61=B33,"duplicato","")</f>
        <v/>
      </c>
      <c r="E62" s="8" t="s">
        <v>28</v>
      </c>
      <c r="F62" s="42">
        <f>$N$4</f>
        <v>4</v>
      </c>
      <c r="G62" s="2" t="s">
        <v>25</v>
      </c>
      <c r="H62" s="2" t="s">
        <v>29</v>
      </c>
      <c r="O62" s="8" t="s">
        <v>33</v>
      </c>
      <c r="P62" s="19">
        <f ca="1">ROUND(ABS((E69-E70)/P60),2)</f>
        <v>7.42</v>
      </c>
      <c r="Q62" s="17" t="s">
        <v>55</v>
      </c>
      <c r="S62" s="38"/>
      <c r="T62" s="25" t="str">
        <f>IF(T61=T33,"duplicato","")</f>
        <v/>
      </c>
      <c r="W62" s="8" t="s">
        <v>28</v>
      </c>
      <c r="X62" s="42">
        <f>$N$4</f>
        <v>4</v>
      </c>
      <c r="Y62" s="2" t="s">
        <v>25</v>
      </c>
      <c r="Z62" s="2" t="s">
        <v>29</v>
      </c>
      <c r="AG62" s="8" t="s">
        <v>33</v>
      </c>
      <c r="AH62" s="19">
        <f ca="1">ROUND(ABS((W69-W70)/AH60),2)</f>
        <v>7.42</v>
      </c>
      <c r="AI62" s="17" t="s">
        <v>55</v>
      </c>
      <c r="AK62" s="38"/>
      <c r="AL62" s="25" t="str">
        <f>IF(AL61=AL33,"duplicato","")</f>
        <v/>
      </c>
      <c r="AO62" s="8" t="s">
        <v>28</v>
      </c>
      <c r="AP62" s="42">
        <f>$N$4</f>
        <v>4</v>
      </c>
      <c r="AQ62" s="2" t="s">
        <v>25</v>
      </c>
      <c r="AR62" s="2" t="s">
        <v>29</v>
      </c>
      <c r="AY62" s="8" t="s">
        <v>33</v>
      </c>
      <c r="AZ62" s="19">
        <f ca="1">ROUND(ABS((AO69-AO70)/AZ60),2)</f>
        <v>21.6</v>
      </c>
      <c r="BA62" s="17" t="s">
        <v>55</v>
      </c>
      <c r="BC62" s="38"/>
      <c r="BD62" s="25" t="str">
        <f>IF(BD61=BD33,"duplicato","")</f>
        <v/>
      </c>
      <c r="BG62" s="8" t="s">
        <v>28</v>
      </c>
      <c r="BH62" s="42">
        <f>$N$4</f>
        <v>4</v>
      </c>
      <c r="BI62" s="2" t="s">
        <v>25</v>
      </c>
      <c r="BJ62" s="2" t="s">
        <v>29</v>
      </c>
      <c r="BQ62" s="8" t="s">
        <v>33</v>
      </c>
      <c r="BR62" s="19">
        <f ca="1">ROUND(ABS((BG69-BG70)/BR60),2)</f>
        <v>31.63</v>
      </c>
      <c r="BS62" s="17" t="s">
        <v>55</v>
      </c>
      <c r="BU62" s="38"/>
      <c r="BV62" s="25" t="str">
        <f>IF(BV61=BV33,"duplicato","")</f>
        <v/>
      </c>
      <c r="BY62" s="8" t="s">
        <v>28</v>
      </c>
      <c r="BZ62" s="42">
        <f>$N$4</f>
        <v>4</v>
      </c>
      <c r="CA62" s="2" t="s">
        <v>25</v>
      </c>
      <c r="CB62" s="2" t="s">
        <v>29</v>
      </c>
      <c r="CI62" s="8" t="s">
        <v>33</v>
      </c>
      <c r="CJ62" s="19">
        <f ca="1">ROUND(ABS((BY69-BY70)/CJ60),2)</f>
        <v>31.63</v>
      </c>
      <c r="CK62" s="17" t="s">
        <v>55</v>
      </c>
      <c r="CM62" s="38"/>
      <c r="CN62" s="25" t="str">
        <f>IF(CN61=CN33,"duplicato","")</f>
        <v/>
      </c>
      <c r="CQ62" s="8" t="s">
        <v>28</v>
      </c>
      <c r="CR62" s="42">
        <f>$N$4</f>
        <v>4</v>
      </c>
      <c r="CS62" s="2" t="s">
        <v>25</v>
      </c>
      <c r="CT62" s="2" t="s">
        <v>29</v>
      </c>
      <c r="DA62" s="8" t="s">
        <v>33</v>
      </c>
      <c r="DB62" s="19">
        <f ca="1">ROUND(ABS((CQ69-CQ70)/DB60),2)</f>
        <v>31.63</v>
      </c>
      <c r="DC62" s="17" t="s">
        <v>55</v>
      </c>
      <c r="DE62" s="38"/>
      <c r="DF62" s="25" t="str">
        <f>IF(DF61=DF33,"duplicato","")</f>
        <v/>
      </c>
      <c r="DI62" s="8" t="s">
        <v>28</v>
      </c>
      <c r="DJ62" s="42">
        <f>$N$4</f>
        <v>4</v>
      </c>
      <c r="DK62" s="2" t="s">
        <v>25</v>
      </c>
      <c r="DL62" s="2" t="s">
        <v>29</v>
      </c>
      <c r="DS62" s="8" t="s">
        <v>33</v>
      </c>
      <c r="DT62" s="19">
        <f ca="1">ROUND(ABS((DI69-DI70)/DT60),2)</f>
        <v>31.63</v>
      </c>
      <c r="DU62" s="17" t="s">
        <v>55</v>
      </c>
    </row>
    <row r="63" spans="1:126">
      <c r="E63" s="8" t="s">
        <v>47</v>
      </c>
      <c r="F63" s="9">
        <v>15</v>
      </c>
      <c r="G63" s="2" t="s">
        <v>25</v>
      </c>
      <c r="H63" s="2" t="s">
        <v>49</v>
      </c>
      <c r="S63" s="38"/>
      <c r="W63" s="8" t="s">
        <v>47</v>
      </c>
      <c r="X63" s="9">
        <v>15</v>
      </c>
      <c r="Y63" s="2" t="s">
        <v>25</v>
      </c>
      <c r="Z63" s="2" t="s">
        <v>49</v>
      </c>
      <c r="AK63" s="38"/>
      <c r="AO63" s="8" t="s">
        <v>47</v>
      </c>
      <c r="AP63" s="9">
        <v>15</v>
      </c>
      <c r="AQ63" s="2" t="s">
        <v>25</v>
      </c>
      <c r="AR63" s="2" t="s">
        <v>49</v>
      </c>
      <c r="BC63" s="38"/>
      <c r="BG63" s="8" t="s">
        <v>47</v>
      </c>
      <c r="BH63" s="9">
        <v>15</v>
      </c>
      <c r="BI63" s="2" t="s">
        <v>25</v>
      </c>
      <c r="BJ63" s="2" t="s">
        <v>49</v>
      </c>
      <c r="BU63" s="38"/>
      <c r="BY63" s="8" t="s">
        <v>47</v>
      </c>
      <c r="BZ63" s="9">
        <v>35</v>
      </c>
      <c r="CA63" s="2" t="s">
        <v>25</v>
      </c>
      <c r="CB63" s="2" t="s">
        <v>49</v>
      </c>
      <c r="CM63" s="38"/>
      <c r="CQ63" s="8" t="s">
        <v>47</v>
      </c>
      <c r="CR63" s="9">
        <v>35</v>
      </c>
      <c r="CS63" s="2" t="s">
        <v>25</v>
      </c>
      <c r="CT63" s="2" t="s">
        <v>49</v>
      </c>
      <c r="DE63" s="38"/>
      <c r="DI63" s="8" t="s">
        <v>47</v>
      </c>
      <c r="DJ63" s="9">
        <v>35</v>
      </c>
      <c r="DK63" s="2" t="s">
        <v>25</v>
      </c>
      <c r="DL63" s="2" t="s">
        <v>49</v>
      </c>
    </row>
    <row r="64" spans="1:126">
      <c r="E64" s="8" t="s">
        <v>48</v>
      </c>
      <c r="F64" s="9">
        <v>15</v>
      </c>
      <c r="G64" s="2" t="s">
        <v>25</v>
      </c>
      <c r="H64" s="2" t="s">
        <v>50</v>
      </c>
      <c r="S64" s="38"/>
      <c r="W64" s="8" t="s">
        <v>48</v>
      </c>
      <c r="X64" s="9">
        <v>15</v>
      </c>
      <c r="Y64" s="2" t="s">
        <v>25</v>
      </c>
      <c r="Z64" s="2" t="s">
        <v>50</v>
      </c>
      <c r="AK64" s="38"/>
      <c r="AO64" s="8" t="s">
        <v>48</v>
      </c>
      <c r="AP64" s="9">
        <v>15</v>
      </c>
      <c r="AQ64" s="2" t="s">
        <v>25</v>
      </c>
      <c r="AR64" s="2" t="s">
        <v>50</v>
      </c>
      <c r="BC64" s="38"/>
      <c r="BG64" s="8" t="s">
        <v>48</v>
      </c>
      <c r="BH64" s="9">
        <v>35</v>
      </c>
      <c r="BI64" s="2" t="s">
        <v>25</v>
      </c>
      <c r="BJ64" s="2" t="s">
        <v>50</v>
      </c>
      <c r="BU64" s="38"/>
      <c r="BY64" s="8" t="s">
        <v>48</v>
      </c>
      <c r="BZ64" s="9">
        <v>35</v>
      </c>
      <c r="CA64" s="2" t="s">
        <v>25</v>
      </c>
      <c r="CB64" s="2" t="s">
        <v>50</v>
      </c>
      <c r="CM64" s="38"/>
      <c r="CQ64" s="8" t="s">
        <v>48</v>
      </c>
      <c r="CR64" s="9">
        <v>15</v>
      </c>
      <c r="CS64" s="2" t="s">
        <v>25</v>
      </c>
      <c r="CT64" s="2" t="s">
        <v>50</v>
      </c>
      <c r="DE64" s="38"/>
      <c r="DI64" s="8" t="s">
        <v>48</v>
      </c>
      <c r="DJ64" s="9">
        <v>35</v>
      </c>
      <c r="DK64" s="2" t="s">
        <v>25</v>
      </c>
      <c r="DL64" s="2" t="s">
        <v>50</v>
      </c>
    </row>
    <row r="65" spans="1:125">
      <c r="S65" s="38"/>
      <c r="AK65" s="38"/>
      <c r="BC65" s="38"/>
      <c r="BU65" s="38"/>
      <c r="CM65" s="38"/>
      <c r="DE65" s="38"/>
    </row>
    <row r="66" spans="1:125">
      <c r="A66" s="2" t="s">
        <v>30</v>
      </c>
      <c r="D66" s="20" t="s">
        <v>32</v>
      </c>
      <c r="E66" s="20" t="s">
        <v>33</v>
      </c>
      <c r="F66" s="20" t="s">
        <v>34</v>
      </c>
      <c r="G66" s="20" t="s">
        <v>35</v>
      </c>
      <c r="H66" s="20" t="s">
        <v>36</v>
      </c>
      <c r="I66" s="20" t="s">
        <v>37</v>
      </c>
      <c r="J66" s="23" t="s">
        <v>39</v>
      </c>
      <c r="K66" s="23" t="s">
        <v>40</v>
      </c>
      <c r="L66" s="23" t="s">
        <v>41</v>
      </c>
      <c r="M66" s="23" t="s">
        <v>42</v>
      </c>
      <c r="N66" s="23" t="s">
        <v>53</v>
      </c>
      <c r="O66" s="20" t="s">
        <v>32</v>
      </c>
      <c r="P66" s="23" t="s">
        <v>51</v>
      </c>
      <c r="Q66" s="23" t="s">
        <v>52</v>
      </c>
      <c r="S66" s="38" t="s">
        <v>30</v>
      </c>
      <c r="V66" s="20" t="s">
        <v>32</v>
      </c>
      <c r="W66" s="20" t="s">
        <v>33</v>
      </c>
      <c r="X66" s="20" t="s">
        <v>34</v>
      </c>
      <c r="Y66" s="20" t="s">
        <v>35</v>
      </c>
      <c r="Z66" s="20" t="s">
        <v>36</v>
      </c>
      <c r="AA66" s="20" t="s">
        <v>37</v>
      </c>
      <c r="AB66" s="23" t="s">
        <v>39</v>
      </c>
      <c r="AC66" s="23" t="s">
        <v>40</v>
      </c>
      <c r="AD66" s="23" t="s">
        <v>41</v>
      </c>
      <c r="AE66" s="23" t="s">
        <v>42</v>
      </c>
      <c r="AF66" s="23" t="s">
        <v>53</v>
      </c>
      <c r="AG66" s="20" t="s">
        <v>32</v>
      </c>
      <c r="AH66" s="23" t="s">
        <v>51</v>
      </c>
      <c r="AI66" s="23" t="s">
        <v>52</v>
      </c>
      <c r="AK66" s="38" t="s">
        <v>30</v>
      </c>
      <c r="AN66" s="20" t="s">
        <v>32</v>
      </c>
      <c r="AO66" s="20" t="s">
        <v>33</v>
      </c>
      <c r="AP66" s="20" t="s">
        <v>34</v>
      </c>
      <c r="AQ66" s="20" t="s">
        <v>35</v>
      </c>
      <c r="AR66" s="20" t="s">
        <v>36</v>
      </c>
      <c r="AS66" s="20" t="s">
        <v>37</v>
      </c>
      <c r="AT66" s="23" t="s">
        <v>39</v>
      </c>
      <c r="AU66" s="23" t="s">
        <v>40</v>
      </c>
      <c r="AV66" s="23" t="s">
        <v>41</v>
      </c>
      <c r="AW66" s="23" t="s">
        <v>42</v>
      </c>
      <c r="AX66" s="23" t="s">
        <v>53</v>
      </c>
      <c r="AY66" s="20" t="s">
        <v>32</v>
      </c>
      <c r="AZ66" s="23" t="s">
        <v>51</v>
      </c>
      <c r="BA66" s="23" t="s">
        <v>52</v>
      </c>
      <c r="BC66" s="38" t="s">
        <v>30</v>
      </c>
      <c r="BF66" s="20" t="s">
        <v>32</v>
      </c>
      <c r="BG66" s="20" t="s">
        <v>33</v>
      </c>
      <c r="BH66" s="20" t="s">
        <v>34</v>
      </c>
      <c r="BI66" s="20" t="s">
        <v>35</v>
      </c>
      <c r="BJ66" s="20" t="s">
        <v>36</v>
      </c>
      <c r="BK66" s="20" t="s">
        <v>37</v>
      </c>
      <c r="BL66" s="23" t="s">
        <v>39</v>
      </c>
      <c r="BM66" s="23" t="s">
        <v>40</v>
      </c>
      <c r="BN66" s="23" t="s">
        <v>41</v>
      </c>
      <c r="BO66" s="23" t="s">
        <v>42</v>
      </c>
      <c r="BP66" s="23" t="s">
        <v>53</v>
      </c>
      <c r="BQ66" s="20" t="s">
        <v>32</v>
      </c>
      <c r="BR66" s="23" t="s">
        <v>51</v>
      </c>
      <c r="BS66" s="23" t="s">
        <v>52</v>
      </c>
      <c r="BU66" s="38" t="s">
        <v>30</v>
      </c>
      <c r="BX66" s="20" t="s">
        <v>32</v>
      </c>
      <c r="BY66" s="20" t="s">
        <v>33</v>
      </c>
      <c r="BZ66" s="20" t="s">
        <v>34</v>
      </c>
      <c r="CA66" s="20" t="s">
        <v>35</v>
      </c>
      <c r="CB66" s="20" t="s">
        <v>36</v>
      </c>
      <c r="CC66" s="20" t="s">
        <v>37</v>
      </c>
      <c r="CD66" s="23" t="s">
        <v>39</v>
      </c>
      <c r="CE66" s="23" t="s">
        <v>40</v>
      </c>
      <c r="CF66" s="23" t="s">
        <v>41</v>
      </c>
      <c r="CG66" s="23" t="s">
        <v>42</v>
      </c>
      <c r="CH66" s="23" t="s">
        <v>53</v>
      </c>
      <c r="CI66" s="20" t="s">
        <v>32</v>
      </c>
      <c r="CJ66" s="23" t="s">
        <v>51</v>
      </c>
      <c r="CK66" s="23" t="s">
        <v>52</v>
      </c>
      <c r="CM66" s="38" t="s">
        <v>30</v>
      </c>
      <c r="CP66" s="20" t="s">
        <v>32</v>
      </c>
      <c r="CQ66" s="20" t="s">
        <v>33</v>
      </c>
      <c r="CR66" s="20" t="s">
        <v>34</v>
      </c>
      <c r="CS66" s="20" t="s">
        <v>35</v>
      </c>
      <c r="CT66" s="20" t="s">
        <v>36</v>
      </c>
      <c r="CU66" s="20" t="s">
        <v>37</v>
      </c>
      <c r="CV66" s="23" t="s">
        <v>39</v>
      </c>
      <c r="CW66" s="23" t="s">
        <v>40</v>
      </c>
      <c r="CX66" s="23" t="s">
        <v>41</v>
      </c>
      <c r="CY66" s="23" t="s">
        <v>42</v>
      </c>
      <c r="CZ66" s="23" t="s">
        <v>53</v>
      </c>
      <c r="DA66" s="20" t="s">
        <v>32</v>
      </c>
      <c r="DB66" s="23" t="s">
        <v>51</v>
      </c>
      <c r="DC66" s="23" t="s">
        <v>52</v>
      </c>
      <c r="DE66" s="38" t="s">
        <v>30</v>
      </c>
      <c r="DH66" s="20" t="s">
        <v>32</v>
      </c>
      <c r="DI66" s="20" t="s">
        <v>33</v>
      </c>
      <c r="DJ66" s="20" t="s">
        <v>34</v>
      </c>
      <c r="DK66" s="20" t="s">
        <v>35</v>
      </c>
      <c r="DL66" s="20" t="s">
        <v>36</v>
      </c>
      <c r="DM66" s="20" t="s">
        <v>37</v>
      </c>
      <c r="DN66" s="23" t="s">
        <v>39</v>
      </c>
      <c r="DO66" s="23" t="s">
        <v>40</v>
      </c>
      <c r="DP66" s="23" t="s">
        <v>41</v>
      </c>
      <c r="DQ66" s="23" t="s">
        <v>42</v>
      </c>
      <c r="DR66" s="23" t="s">
        <v>53</v>
      </c>
      <c r="DS66" s="20" t="s">
        <v>32</v>
      </c>
      <c r="DT66" s="23" t="s">
        <v>51</v>
      </c>
      <c r="DU66" s="23" t="s">
        <v>52</v>
      </c>
    </row>
    <row r="67" spans="1:125">
      <c r="A67" s="8" t="s">
        <v>31</v>
      </c>
      <c r="B67" s="8">
        <f>($H$2-B61)*4+1</f>
        <v>5</v>
      </c>
      <c r="C67" s="8" t="s">
        <v>11</v>
      </c>
      <c r="D67" s="6">
        <f ca="1">INDEX(E$7:E$30,B67,1)</f>
        <v>-21.599</v>
      </c>
      <c r="E67" s="6">
        <f ca="1">INDEX(F$7:F$30,B67,1)</f>
        <v>-13.233000000000001</v>
      </c>
      <c r="F67" s="6">
        <f ca="1">INDEX(G$7:G$30,B67,1)</f>
        <v>10.044</v>
      </c>
      <c r="G67" s="6">
        <f ca="1">INDEX(H$7:H$30,B67,1)</f>
        <v>2.524</v>
      </c>
      <c r="H67" s="6">
        <f ca="1">INDEX(I$7:I$30,B67,1)</f>
        <v>0.13400000000000001</v>
      </c>
      <c r="I67" s="6">
        <f ca="1">INDEX(J$7:J$30,B67,1)</f>
        <v>0.19800000000000001</v>
      </c>
      <c r="J67" s="24">
        <f ca="1">(ABS(F67)+ABS(H67))*SIGN(F67)</f>
        <v>10.178000000000001</v>
      </c>
      <c r="K67" s="24">
        <f ca="1">(ABS(G67)+ABS(I67))*SIGN(G67)</f>
        <v>2.722</v>
      </c>
      <c r="L67" s="24">
        <f ca="1">(ABS(J67)+0.3*ABS(K67))*SIGN(J67)</f>
        <v>10.9946</v>
      </c>
      <c r="M67" s="24">
        <f t="shared" ref="M67:M70" ca="1" si="126">(ABS(K67)+0.3*ABS(J67))*SIGN(K67)</f>
        <v>5.7754000000000003</v>
      </c>
      <c r="N67" s="24">
        <f ca="1">IF($C$2&lt;=$C$3,L67,M67)</f>
        <v>10.9946</v>
      </c>
      <c r="O67" s="48">
        <f ca="1">D67</f>
        <v>-21.599</v>
      </c>
      <c r="P67" s="48">
        <f ca="1">E67+N67</f>
        <v>-2.2384000000000004</v>
      </c>
      <c r="Q67" s="48">
        <f ca="1">E67-N67</f>
        <v>-24.227600000000002</v>
      </c>
      <c r="S67" s="39" t="s">
        <v>31</v>
      </c>
      <c r="T67" s="8">
        <f>($H$2-T61)*4+1</f>
        <v>5</v>
      </c>
      <c r="U67" s="8" t="s">
        <v>11</v>
      </c>
      <c r="V67" s="6">
        <f ca="1">INDEX(W$7:W$30,T67,1)</f>
        <v>-14.909000000000001</v>
      </c>
      <c r="W67" s="6">
        <f ca="1">INDEX(X$7:X$30,T67,1)</f>
        <v>-9.1389999999999993</v>
      </c>
      <c r="X67" s="6">
        <f ca="1">INDEX(Y$7:Y$30,T67,1)</f>
        <v>11.486000000000001</v>
      </c>
      <c r="Y67" s="6">
        <f ca="1">INDEX(Z$7:Z$30,T67,1)</f>
        <v>2.8860000000000001</v>
      </c>
      <c r="Z67" s="6">
        <f ca="1">INDEX(AA$7:AA$30,T67,1)</f>
        <v>0.154</v>
      </c>
      <c r="AA67" s="6">
        <f ca="1">INDEX(AB$7:AB$30,T67,1)</f>
        <v>0.22600000000000001</v>
      </c>
      <c r="AB67" s="24">
        <f ca="1">(ABS(X67)+ABS(Z67))*SIGN(X67)</f>
        <v>11.64</v>
      </c>
      <c r="AC67" s="24">
        <f ca="1">(ABS(Y67)+ABS(AA67))*SIGN(Y67)</f>
        <v>3.1120000000000001</v>
      </c>
      <c r="AD67" s="24">
        <f ca="1">(ABS(AB67)+0.3*ABS(AC67))*SIGN(AB67)</f>
        <v>12.573600000000001</v>
      </c>
      <c r="AE67" s="24">
        <f t="shared" ref="AE67:AE70" ca="1" si="127">(ABS(AC67)+0.3*ABS(AB67))*SIGN(AC67)</f>
        <v>6.6040000000000001</v>
      </c>
      <c r="AF67" s="24">
        <f ca="1">IF($C$2&lt;=$C$3,AD67,AE67)</f>
        <v>12.573600000000001</v>
      </c>
      <c r="AG67" s="48">
        <f ca="1">V67</f>
        <v>-14.909000000000001</v>
      </c>
      <c r="AH67" s="48">
        <f ca="1">W67+AF67</f>
        <v>3.4346000000000014</v>
      </c>
      <c r="AI67" s="48">
        <f ca="1">W67-AF67</f>
        <v>-21.712600000000002</v>
      </c>
      <c r="AK67" s="39" t="s">
        <v>31</v>
      </c>
      <c r="AL67" s="8">
        <f>($H$2-AL61)*4+1</f>
        <v>5</v>
      </c>
      <c r="AM67" s="8" t="s">
        <v>11</v>
      </c>
      <c r="AN67" s="6">
        <f ca="1">INDEX(AO$7:AO$30,AL67,1)</f>
        <v>-28.045999999999999</v>
      </c>
      <c r="AO67" s="6">
        <f ca="1">INDEX(AP$7:AP$30,AL67,1)</f>
        <v>-16.878</v>
      </c>
      <c r="AP67" s="6">
        <f ca="1">INDEX(AQ$7:AQ$30,AL67,1)</f>
        <v>14.294</v>
      </c>
      <c r="AQ67" s="6">
        <f ca="1">INDEX(AR$7:AR$30,AL67,1)</f>
        <v>3.5680000000000001</v>
      </c>
      <c r="AR67" s="6">
        <f ca="1">INDEX(AS$7:AS$30,AL67,1)</f>
        <v>0.19400000000000001</v>
      </c>
      <c r="AS67" s="6">
        <f ca="1">INDEX(AT$7:AT$30,AL67,1)</f>
        <v>0.28499999999999998</v>
      </c>
      <c r="AT67" s="24">
        <f ca="1">(ABS(AP67)+ABS(AR67))*SIGN(AP67)</f>
        <v>14.488000000000001</v>
      </c>
      <c r="AU67" s="24">
        <f ca="1">(ABS(AQ67)+ABS(AS67))*SIGN(AQ67)</f>
        <v>3.8530000000000002</v>
      </c>
      <c r="AV67" s="24">
        <f ca="1">(ABS(AT67)+0.3*ABS(AU67))*SIGN(AT67)</f>
        <v>15.643900000000002</v>
      </c>
      <c r="AW67" s="24">
        <f t="shared" ref="AW67:AW70" ca="1" si="128">(ABS(AU67)+0.3*ABS(AT67))*SIGN(AU67)</f>
        <v>8.1994000000000007</v>
      </c>
      <c r="AX67" s="24">
        <f ca="1">IF($C$2&lt;=$C$3,AV67,AW67)</f>
        <v>15.643900000000002</v>
      </c>
      <c r="AY67" s="48">
        <f ca="1">AN67</f>
        <v>-28.045999999999999</v>
      </c>
      <c r="AZ67" s="48">
        <f ca="1">AO67+AX67</f>
        <v>-1.234099999999998</v>
      </c>
      <c r="BA67" s="48">
        <f ca="1">AO67-AX67</f>
        <v>-32.521900000000002</v>
      </c>
      <c r="BC67" s="39" t="s">
        <v>31</v>
      </c>
      <c r="BD67" s="8">
        <f>($H$2-BD61)*4+1</f>
        <v>5</v>
      </c>
      <c r="BE67" s="8" t="s">
        <v>11</v>
      </c>
      <c r="BF67" s="6">
        <f ca="1">INDEX(BG$7:BG$30,BD67,1)</f>
        <v>-49.441000000000003</v>
      </c>
      <c r="BG67" s="6">
        <f ca="1">INDEX(BH$7:BH$30,BD67,1)</f>
        <v>-29.477</v>
      </c>
      <c r="BH67" s="6">
        <f ca="1">INDEX(BI$7:BI$30,BD67,1)</f>
        <v>55.081000000000003</v>
      </c>
      <c r="BI67" s="6">
        <f ca="1">INDEX(BJ$7:BJ$30,BD67,1)</f>
        <v>13.867000000000001</v>
      </c>
      <c r="BJ67" s="6">
        <f ca="1">INDEX(BK$7:BK$30,BD67,1)</f>
        <v>0.73199999999999998</v>
      </c>
      <c r="BK67" s="6">
        <f ca="1">INDEX(BL$7:BL$30,BD67,1)</f>
        <v>1.077</v>
      </c>
      <c r="BL67" s="24">
        <f ca="1">(ABS(BH67)+ABS(BJ67))*SIGN(BH67)</f>
        <v>55.813000000000002</v>
      </c>
      <c r="BM67" s="24">
        <f ca="1">(ABS(BI67)+ABS(BK67))*SIGN(BI67)</f>
        <v>14.944000000000001</v>
      </c>
      <c r="BN67" s="24">
        <f ca="1">(ABS(BL67)+0.3*ABS(BM67))*SIGN(BL67)</f>
        <v>60.296199999999999</v>
      </c>
      <c r="BO67" s="24">
        <f t="shared" ref="BO67:BO70" ca="1" si="129">(ABS(BM67)+0.3*ABS(BL67))*SIGN(BM67)</f>
        <v>31.687899999999999</v>
      </c>
      <c r="BP67" s="24">
        <f ca="1">IF($C$2&lt;=$C$3,BN67,BO67)</f>
        <v>60.296199999999999</v>
      </c>
      <c r="BQ67" s="48">
        <f ca="1">BF67</f>
        <v>-49.441000000000003</v>
      </c>
      <c r="BR67" s="48">
        <f ca="1">BG67+BP67</f>
        <v>30.819199999999999</v>
      </c>
      <c r="BS67" s="48">
        <f ca="1">BG67-BP67</f>
        <v>-89.773200000000003</v>
      </c>
      <c r="BU67" s="39" t="s">
        <v>31</v>
      </c>
      <c r="BV67" s="8">
        <f>($H$2-BV61)*4+1</f>
        <v>5</v>
      </c>
      <c r="BW67" s="8" t="s">
        <v>11</v>
      </c>
      <c r="BX67" s="6">
        <f ca="1">INDEX(BY$7:BY$30,BV67,1)</f>
        <v>-74.162000000000006</v>
      </c>
      <c r="BY67" s="6">
        <f ca="1">INDEX(BZ$7:BZ$30,BV67,1)</f>
        <v>-44.451999999999998</v>
      </c>
      <c r="BZ67" s="6">
        <f ca="1">INDEX(CA$7:CA$30,BV67,1)</f>
        <v>89.84</v>
      </c>
      <c r="CA67" s="6">
        <f ca="1">INDEX(CB$7:CB$30,BV67,1)</f>
        <v>22.521999999999998</v>
      </c>
      <c r="CB67" s="6">
        <f ca="1">INDEX(CC$7:CC$30,BV67,1)</f>
        <v>1.206</v>
      </c>
      <c r="CC67" s="6">
        <f ca="1">INDEX(CD$7:CD$30,BV67,1)</f>
        <v>1.774</v>
      </c>
      <c r="CD67" s="24">
        <f ca="1">(ABS(BZ67)+ABS(CB67))*SIGN(BZ67)</f>
        <v>91.046000000000006</v>
      </c>
      <c r="CE67" s="24">
        <f ca="1">(ABS(CA67)+ABS(CC67))*SIGN(CA67)</f>
        <v>24.295999999999999</v>
      </c>
      <c r="CF67" s="24">
        <f ca="1">(ABS(CD67)+0.3*ABS(CE67))*SIGN(CD67)</f>
        <v>98.334800000000001</v>
      </c>
      <c r="CG67" s="24">
        <f t="shared" ref="CG67:CG70" ca="1" si="130">(ABS(CE67)+0.3*ABS(CD67))*SIGN(CE67)</f>
        <v>51.6098</v>
      </c>
      <c r="CH67" s="24">
        <f ca="1">IF($C$2&lt;=$C$3,CF67,CG67)</f>
        <v>98.334800000000001</v>
      </c>
      <c r="CI67" s="48">
        <f ca="1">BX67</f>
        <v>-74.162000000000006</v>
      </c>
      <c r="CJ67" s="48">
        <f ca="1">BY67+CH67</f>
        <v>53.882800000000003</v>
      </c>
      <c r="CK67" s="48">
        <f ca="1">BY67-CH67</f>
        <v>-142.7868</v>
      </c>
      <c r="CM67" s="39" t="s">
        <v>31</v>
      </c>
      <c r="CN67" s="8">
        <f>($H$2-CN61)*4+1</f>
        <v>5</v>
      </c>
      <c r="CO67" s="8" t="s">
        <v>11</v>
      </c>
      <c r="CP67" s="6">
        <f ca="1">INDEX(CQ$7:CQ$30,CN67,1)</f>
        <v>-30.713999999999999</v>
      </c>
      <c r="CQ67" s="6">
        <f ca="1">INDEX(CR$7:CR$30,CN67,1)</f>
        <v>-18.556000000000001</v>
      </c>
      <c r="CR67" s="6">
        <f ca="1">INDEX(CS$7:CS$30,CN67,1)</f>
        <v>73.239999999999995</v>
      </c>
      <c r="CS67" s="6">
        <f ca="1">INDEX(CT$7:CT$30,CN67,1)</f>
        <v>18.443000000000001</v>
      </c>
      <c r="CT67" s="6">
        <f ca="1">INDEX(CU$7:CU$30,CN67,1)</f>
        <v>0.97499999999999998</v>
      </c>
      <c r="CU67" s="6">
        <f ca="1">INDEX(CV$7:CV$30,CN67,1)</f>
        <v>1.4339999999999999</v>
      </c>
      <c r="CV67" s="24">
        <f ca="1">(ABS(CR67)+ABS(CT67))*SIGN(CR67)</f>
        <v>74.214999999999989</v>
      </c>
      <c r="CW67" s="24">
        <f ca="1">(ABS(CS67)+ABS(CU67))*SIGN(CS67)</f>
        <v>19.877000000000002</v>
      </c>
      <c r="CX67" s="24">
        <f ca="1">(ABS(CV67)+0.3*ABS(CW67))*SIGN(CV67)</f>
        <v>80.178099999999986</v>
      </c>
      <c r="CY67" s="24">
        <f t="shared" ref="CY67:CY70" ca="1" si="131">(ABS(CW67)+0.3*ABS(CV67))*SIGN(CW67)</f>
        <v>42.141499999999994</v>
      </c>
      <c r="CZ67" s="24">
        <f ca="1">IF($C$2&lt;=$C$3,CX67,CY67)</f>
        <v>80.178099999999986</v>
      </c>
      <c r="DA67" s="48">
        <f ca="1">CP67</f>
        <v>-30.713999999999999</v>
      </c>
      <c r="DB67" s="48">
        <f ca="1">CQ67+CZ67</f>
        <v>61.622099999999989</v>
      </c>
      <c r="DC67" s="48">
        <f ca="1">CQ67-CZ67</f>
        <v>-98.734099999999984</v>
      </c>
      <c r="DE67" s="39" t="s">
        <v>31</v>
      </c>
      <c r="DF67" s="8">
        <f>($H$2-DF61)*4+1</f>
        <v>5</v>
      </c>
      <c r="DG67" s="8" t="s">
        <v>11</v>
      </c>
      <c r="DH67" s="6">
        <f ca="1">INDEX(DI$7:DI$30,DF67,1)</f>
        <v>-30.713999999999999</v>
      </c>
      <c r="DI67" s="6">
        <f ca="1">INDEX(DJ$7:DJ$30,DF67,1)</f>
        <v>-18.556000000000001</v>
      </c>
      <c r="DJ67" s="6">
        <f ca="1">INDEX(DK$7:DK$30,DF67,1)</f>
        <v>73.239999999999995</v>
      </c>
      <c r="DK67" s="6">
        <f ca="1">INDEX(DL$7:DL$30,DF67,1)</f>
        <v>18.443000000000001</v>
      </c>
      <c r="DL67" s="6">
        <f ca="1">INDEX(DM$7:DM$30,DF67,1)</f>
        <v>0.97499999999999998</v>
      </c>
      <c r="DM67" s="6">
        <f ca="1">INDEX(DN$7:DN$30,DF67,1)</f>
        <v>1.4339999999999999</v>
      </c>
      <c r="DN67" s="24">
        <f ca="1">(ABS(DJ67)+ABS(DL67))*SIGN(DJ67)</f>
        <v>74.214999999999989</v>
      </c>
      <c r="DO67" s="24">
        <f ca="1">(ABS(DK67)+ABS(DM67))*SIGN(DK67)</f>
        <v>19.877000000000002</v>
      </c>
      <c r="DP67" s="24">
        <f ca="1">(ABS(DN67)+0.3*ABS(DO67))*SIGN(DN67)</f>
        <v>80.178099999999986</v>
      </c>
      <c r="DQ67" s="24">
        <f t="shared" ref="DQ67:DQ70" ca="1" si="132">(ABS(DO67)+0.3*ABS(DN67))*SIGN(DO67)</f>
        <v>42.141499999999994</v>
      </c>
      <c r="DR67" s="24">
        <f ca="1">IF($C$2&lt;=$C$3,DP67,DQ67)</f>
        <v>80.178099999999986</v>
      </c>
      <c r="DS67" s="48">
        <f ca="1">DH67</f>
        <v>-30.713999999999999</v>
      </c>
      <c r="DT67" s="48">
        <f ca="1">DI67+DR67</f>
        <v>61.622099999999989</v>
      </c>
      <c r="DU67" s="48">
        <f ca="1">DI67-DR67</f>
        <v>-98.734099999999984</v>
      </c>
    </row>
    <row r="68" spans="1:125">
      <c r="B68" s="8">
        <f>B67+1</f>
        <v>6</v>
      </c>
      <c r="C68" s="8" t="s">
        <v>10</v>
      </c>
      <c r="D68" s="6">
        <f ca="1">INDEX(E$7:E$30,B68,1)</f>
        <v>-22.167999999999999</v>
      </c>
      <c r="E68" s="6">
        <f ca="1">INDEX(F$7:F$30,B68,1)</f>
        <v>-13.581</v>
      </c>
      <c r="F68" s="6">
        <f ca="1">INDEX(G$7:G$30,B68,1)</f>
        <v>-9.6790000000000003</v>
      </c>
      <c r="G68" s="6">
        <f ca="1">INDEX(H$7:H$30,B68,1)</f>
        <v>-2.4319999999999999</v>
      </c>
      <c r="H68" s="6">
        <f ca="1">INDEX(I$7:I$30,B68,1)</f>
        <v>-0.13</v>
      </c>
      <c r="I68" s="6">
        <f ca="1">INDEX(J$7:J$30,B68,1)</f>
        <v>-0.191</v>
      </c>
      <c r="J68" s="24">
        <f t="shared" ref="J68:K70" ca="1" si="133">(ABS(F68)+ABS(H68))*SIGN(F68)</f>
        <v>-9.8090000000000011</v>
      </c>
      <c r="K68" s="24">
        <f t="shared" ca="1" si="133"/>
        <v>-2.6229999999999998</v>
      </c>
      <c r="L68" s="24">
        <f t="shared" ref="L68:L70" ca="1" si="134">(ABS(J68)+0.3*ABS(K68))*SIGN(J68)</f>
        <v>-10.5959</v>
      </c>
      <c r="M68" s="24">
        <f t="shared" ca="1" si="126"/>
        <v>-5.5656999999999996</v>
      </c>
      <c r="N68" s="24">
        <f ca="1">IF($C$2&lt;=$C$3,L68,M68)</f>
        <v>-10.5959</v>
      </c>
      <c r="O68" s="48">
        <f t="shared" ref="O68:O70" ca="1" si="135">D68</f>
        <v>-22.167999999999999</v>
      </c>
      <c r="P68" s="48">
        <f t="shared" ref="P68:P70" ca="1" si="136">E68+N68</f>
        <v>-24.1769</v>
      </c>
      <c r="Q68" s="48">
        <f t="shared" ref="Q68:Q70" ca="1" si="137">E68-N68</f>
        <v>-2.9850999999999992</v>
      </c>
      <c r="S68" s="38"/>
      <c r="T68" s="8">
        <f>T67+1</f>
        <v>6</v>
      </c>
      <c r="U68" s="8" t="s">
        <v>10</v>
      </c>
      <c r="V68" s="6">
        <f ca="1">INDEX(W$7:W$30,T68,1)</f>
        <v>-15.154</v>
      </c>
      <c r="W68" s="6">
        <f ca="1">INDEX(X$7:X$30,T68,1)</f>
        <v>-9.2639999999999993</v>
      </c>
      <c r="X68" s="6">
        <f ca="1">INDEX(Y$7:Y$30,T68,1)</f>
        <v>-11.308999999999999</v>
      </c>
      <c r="Y68" s="6">
        <f ca="1">INDEX(Z$7:Z$30,T68,1)</f>
        <v>-2.8420000000000001</v>
      </c>
      <c r="Z68" s="6">
        <f ca="1">INDEX(AA$7:AA$30,T68,1)</f>
        <v>-0.151</v>
      </c>
      <c r="AA68" s="6">
        <f ca="1">INDEX(AB$7:AB$30,T68,1)</f>
        <v>-0.223</v>
      </c>
      <c r="AB68" s="24">
        <f t="shared" ref="AB68:AC70" ca="1" si="138">(ABS(X68)+ABS(Z68))*SIGN(X68)</f>
        <v>-11.459999999999999</v>
      </c>
      <c r="AC68" s="24">
        <f t="shared" ca="1" si="138"/>
        <v>-3.0649999999999999</v>
      </c>
      <c r="AD68" s="24">
        <f t="shared" ref="AD68:AD70" ca="1" si="139">(ABS(AB68)+0.3*ABS(AC68))*SIGN(AB68)</f>
        <v>-12.379499999999998</v>
      </c>
      <c r="AE68" s="24">
        <f t="shared" ca="1" si="127"/>
        <v>-6.5030000000000001</v>
      </c>
      <c r="AF68" s="24">
        <f ca="1">IF($C$2&lt;=$C$3,AD68,AE68)</f>
        <v>-12.379499999999998</v>
      </c>
      <c r="AG68" s="48">
        <f t="shared" ref="AG68:AG70" ca="1" si="140">V68</f>
        <v>-15.154</v>
      </c>
      <c r="AH68" s="48">
        <f t="shared" ref="AH68:AH70" ca="1" si="141">W68+AF68</f>
        <v>-21.643499999999996</v>
      </c>
      <c r="AI68" s="48">
        <f t="shared" ref="AI68:AI70" ca="1" si="142">W68-AF68</f>
        <v>3.115499999999999</v>
      </c>
      <c r="AK68" s="38"/>
      <c r="AL68" s="8">
        <f>AL67+1</f>
        <v>6</v>
      </c>
      <c r="AM68" s="8" t="s">
        <v>10</v>
      </c>
      <c r="AN68" s="6">
        <f ca="1">INDEX(AO$7:AO$30,AL68,1)</f>
        <v>-26.184999999999999</v>
      </c>
      <c r="AO68" s="6">
        <f ca="1">INDEX(AP$7:AP$30,AL68,1)</f>
        <v>-15.789</v>
      </c>
      <c r="AP68" s="6">
        <f ca="1">INDEX(AQ$7:AQ$30,AL68,1)</f>
        <v>-11.76</v>
      </c>
      <c r="AQ68" s="6">
        <f ca="1">INDEX(AR$7:AR$30,AL68,1)</f>
        <v>-2.927</v>
      </c>
      <c r="AR68" s="6">
        <f ca="1">INDEX(AS$7:AS$30,AL68,1)</f>
        <v>-0.16</v>
      </c>
      <c r="AS68" s="6">
        <f ca="1">INDEX(AT$7:AT$30,AL68,1)</f>
        <v>-0.23599999999999999</v>
      </c>
      <c r="AT68" s="24">
        <f t="shared" ref="AT68:AU70" ca="1" si="143">(ABS(AP68)+ABS(AR68))*SIGN(AP68)</f>
        <v>-11.92</v>
      </c>
      <c r="AU68" s="24">
        <f t="shared" ca="1" si="143"/>
        <v>-3.1630000000000003</v>
      </c>
      <c r="AV68" s="24">
        <f t="shared" ref="AV68:AV70" ca="1" si="144">(ABS(AT68)+0.3*ABS(AU68))*SIGN(AT68)</f>
        <v>-12.8689</v>
      </c>
      <c r="AW68" s="24">
        <f t="shared" ca="1" si="128"/>
        <v>-6.7390000000000008</v>
      </c>
      <c r="AX68" s="24">
        <f ca="1">IF($C$2&lt;=$C$3,AV68,AW68)</f>
        <v>-12.8689</v>
      </c>
      <c r="AY68" s="48">
        <f t="shared" ref="AY68:AY70" ca="1" si="145">AN68</f>
        <v>-26.184999999999999</v>
      </c>
      <c r="AZ68" s="48">
        <f t="shared" ref="AZ68:AZ70" ca="1" si="146">AO68+AX68</f>
        <v>-28.657899999999998</v>
      </c>
      <c r="BA68" s="48">
        <f t="shared" ref="BA68:BA70" ca="1" si="147">AO68-AX68</f>
        <v>-2.9200999999999997</v>
      </c>
      <c r="BC68" s="38"/>
      <c r="BD68" s="8">
        <f>BD67+1</f>
        <v>6</v>
      </c>
      <c r="BE68" s="8" t="s">
        <v>10</v>
      </c>
      <c r="BF68" s="6">
        <f ca="1">INDEX(BG$7:BG$30,BD68,1)</f>
        <v>-32.479999999999997</v>
      </c>
      <c r="BG68" s="6">
        <f ca="1">INDEX(BH$7:BH$30,BD68,1)</f>
        <v>-19.701000000000001</v>
      </c>
      <c r="BH68" s="6">
        <f ca="1">INDEX(BI$7:BI$30,BD68,1)</f>
        <v>-74.882999999999996</v>
      </c>
      <c r="BI68" s="6">
        <f ca="1">INDEX(BJ$7:BJ$30,BD68,1)</f>
        <v>-18.882000000000001</v>
      </c>
      <c r="BJ68" s="6">
        <f ca="1">INDEX(BK$7:BK$30,BD68,1)</f>
        <v>-0.99399999999999999</v>
      </c>
      <c r="BK68" s="6">
        <f ca="1">INDEX(BL$7:BL$30,BD68,1)</f>
        <v>-1.4630000000000001</v>
      </c>
      <c r="BL68" s="24">
        <f t="shared" ref="BL68:BM70" ca="1" si="148">(ABS(BH68)+ABS(BJ68))*SIGN(BH68)</f>
        <v>-75.876999999999995</v>
      </c>
      <c r="BM68" s="24">
        <f t="shared" ca="1" si="148"/>
        <v>-20.345000000000002</v>
      </c>
      <c r="BN68" s="24">
        <f t="shared" ref="BN68:BN70" ca="1" si="149">(ABS(BL68)+0.3*ABS(BM68))*SIGN(BL68)</f>
        <v>-81.980499999999992</v>
      </c>
      <c r="BO68" s="24">
        <f t="shared" ca="1" si="129"/>
        <v>-43.1081</v>
      </c>
      <c r="BP68" s="24">
        <f ca="1">IF($C$2&lt;=$C$3,BN68,BO68)</f>
        <v>-81.980499999999992</v>
      </c>
      <c r="BQ68" s="48">
        <f t="shared" ref="BQ68:BQ70" ca="1" si="150">BF68</f>
        <v>-32.479999999999997</v>
      </c>
      <c r="BR68" s="48">
        <f t="shared" ref="BR68:BR70" ca="1" si="151">BG68+BP68</f>
        <v>-101.6815</v>
      </c>
      <c r="BS68" s="48">
        <f t="shared" ref="BS68:BS70" ca="1" si="152">BG68-BP68</f>
        <v>62.279499999999992</v>
      </c>
      <c r="BU68" s="38"/>
      <c r="BV68" s="8">
        <f>BV67+1</f>
        <v>6</v>
      </c>
      <c r="BW68" s="8" t="s">
        <v>10</v>
      </c>
      <c r="BX68" s="6">
        <f ca="1">INDEX(BY$7:BY$30,BV68,1)</f>
        <v>-74.457999999999998</v>
      </c>
      <c r="BY68" s="6">
        <f ca="1">INDEX(BZ$7:BZ$30,BV68,1)</f>
        <v>-44.67</v>
      </c>
      <c r="BZ68" s="6">
        <f ca="1">INDEX(CA$7:CA$30,BV68,1)</f>
        <v>-89.995000000000005</v>
      </c>
      <c r="CA68" s="6">
        <f ca="1">INDEX(CB$7:CB$30,BV68,1)</f>
        <v>-22.564</v>
      </c>
      <c r="CB68" s="6">
        <f ca="1">INDEX(CC$7:CC$30,BV68,1)</f>
        <v>-1.208</v>
      </c>
      <c r="CC68" s="6">
        <f ca="1">INDEX(CD$7:CD$30,BV68,1)</f>
        <v>-1.7769999999999999</v>
      </c>
      <c r="CD68" s="24">
        <f t="shared" ref="CD68:CE70" ca="1" si="153">(ABS(BZ68)+ABS(CB68))*SIGN(BZ68)</f>
        <v>-91.203000000000003</v>
      </c>
      <c r="CE68" s="24">
        <f t="shared" ca="1" si="153"/>
        <v>-24.341000000000001</v>
      </c>
      <c r="CF68" s="24">
        <f t="shared" ref="CF68:CF70" ca="1" si="154">(ABS(CD68)+0.3*ABS(CE68))*SIGN(CD68)</f>
        <v>-98.505300000000005</v>
      </c>
      <c r="CG68" s="24">
        <f t="shared" ca="1" si="130"/>
        <v>-51.701900000000002</v>
      </c>
      <c r="CH68" s="24">
        <f ca="1">IF($C$2&lt;=$C$3,CF68,CG68)</f>
        <v>-98.505300000000005</v>
      </c>
      <c r="CI68" s="48">
        <f t="shared" ref="CI68:CI70" ca="1" si="155">BX68</f>
        <v>-74.457999999999998</v>
      </c>
      <c r="CJ68" s="48">
        <f t="shared" ref="CJ68:CJ70" ca="1" si="156">BY68+CH68</f>
        <v>-143.17529999999999</v>
      </c>
      <c r="CK68" s="48">
        <f t="shared" ref="CK68:CK70" ca="1" si="157">BY68-CH68</f>
        <v>53.835300000000004</v>
      </c>
      <c r="CM68" s="38"/>
      <c r="CN68" s="8">
        <f>CN67+1</f>
        <v>6</v>
      </c>
      <c r="CO68" s="8" t="s">
        <v>10</v>
      </c>
      <c r="CP68" s="6">
        <f ca="1">INDEX(CQ$7:CQ$30,CN68,1)</f>
        <v>-59.231999999999999</v>
      </c>
      <c r="CQ68" s="6">
        <f ca="1">INDEX(CR$7:CR$30,CN68,1)</f>
        <v>-35.366</v>
      </c>
      <c r="CR68" s="6">
        <f ca="1">INDEX(CS$7:CS$30,CN68,1)</f>
        <v>-59.034999999999997</v>
      </c>
      <c r="CS68" s="6">
        <f ca="1">INDEX(CT$7:CT$30,CN68,1)</f>
        <v>-14.837</v>
      </c>
      <c r="CT68" s="6">
        <f ca="1">INDEX(CU$7:CU$30,CN68,1)</f>
        <v>-0.78700000000000003</v>
      </c>
      <c r="CU68" s="6">
        <f ca="1">INDEX(CV$7:CV$30,CN68,1)</f>
        <v>-1.1579999999999999</v>
      </c>
      <c r="CV68" s="24">
        <f t="shared" ref="CV68:CW70" ca="1" si="158">(ABS(CR68)+ABS(CT68))*SIGN(CR68)</f>
        <v>-59.821999999999996</v>
      </c>
      <c r="CW68" s="24">
        <f t="shared" ca="1" si="158"/>
        <v>-15.994999999999999</v>
      </c>
      <c r="CX68" s="24">
        <f t="shared" ref="CX68:CX70" ca="1" si="159">(ABS(CV68)+0.3*ABS(CW68))*SIGN(CV68)</f>
        <v>-64.620499999999993</v>
      </c>
      <c r="CY68" s="24">
        <f t="shared" ca="1" si="131"/>
        <v>-33.941599999999994</v>
      </c>
      <c r="CZ68" s="24">
        <f ca="1">IF($C$2&lt;=$C$3,CX68,CY68)</f>
        <v>-64.620499999999993</v>
      </c>
      <c r="DA68" s="48">
        <f t="shared" ref="DA68:DA70" ca="1" si="160">CP68</f>
        <v>-59.231999999999999</v>
      </c>
      <c r="DB68" s="48">
        <f t="shared" ref="DB68:DB70" ca="1" si="161">CQ68+CZ68</f>
        <v>-99.986499999999992</v>
      </c>
      <c r="DC68" s="48">
        <f t="shared" ref="DC68:DC70" ca="1" si="162">CQ68-CZ68</f>
        <v>29.254499999999993</v>
      </c>
      <c r="DE68" s="38"/>
      <c r="DF68" s="8">
        <f>DF67+1</f>
        <v>6</v>
      </c>
      <c r="DG68" s="8" t="s">
        <v>10</v>
      </c>
      <c r="DH68" s="6">
        <f ca="1">INDEX(DI$7:DI$30,DF68,1)</f>
        <v>-59.231999999999999</v>
      </c>
      <c r="DI68" s="6">
        <f ca="1">INDEX(DJ$7:DJ$30,DF68,1)</f>
        <v>-35.366</v>
      </c>
      <c r="DJ68" s="6">
        <f ca="1">INDEX(DK$7:DK$30,DF68,1)</f>
        <v>-59.034999999999997</v>
      </c>
      <c r="DK68" s="6">
        <f ca="1">INDEX(DL$7:DL$30,DF68,1)</f>
        <v>-14.837</v>
      </c>
      <c r="DL68" s="6">
        <f ca="1">INDEX(DM$7:DM$30,DF68,1)</f>
        <v>-0.78700000000000003</v>
      </c>
      <c r="DM68" s="6">
        <f ca="1">INDEX(DN$7:DN$30,DF68,1)</f>
        <v>-1.1579999999999999</v>
      </c>
      <c r="DN68" s="24">
        <f t="shared" ref="DN68:DO70" ca="1" si="163">(ABS(DJ68)+ABS(DL68))*SIGN(DJ68)</f>
        <v>-59.821999999999996</v>
      </c>
      <c r="DO68" s="24">
        <f t="shared" ca="1" si="163"/>
        <v>-15.994999999999999</v>
      </c>
      <c r="DP68" s="24">
        <f t="shared" ref="DP68:DP70" ca="1" si="164">(ABS(DN68)+0.3*ABS(DO68))*SIGN(DN68)</f>
        <v>-64.620499999999993</v>
      </c>
      <c r="DQ68" s="24">
        <f t="shared" ca="1" si="132"/>
        <v>-33.941599999999994</v>
      </c>
      <c r="DR68" s="24">
        <f ca="1">IF($C$2&lt;=$C$3,DP68,DQ68)</f>
        <v>-64.620499999999993</v>
      </c>
      <c r="DS68" s="48">
        <f t="shared" ref="DS68:DS70" ca="1" si="165">DH68</f>
        <v>-59.231999999999999</v>
      </c>
      <c r="DT68" s="48">
        <f t="shared" ref="DT68:DT70" ca="1" si="166">DI68+DR68</f>
        <v>-99.986499999999992</v>
      </c>
      <c r="DU68" s="48">
        <f t="shared" ref="DU68:DU70" ca="1" si="167">DI68-DR68</f>
        <v>29.254499999999993</v>
      </c>
    </row>
    <row r="69" spans="1:125">
      <c r="B69" s="8">
        <f t="shared" ref="B69:B70" si="168">B68+1</f>
        <v>7</v>
      </c>
      <c r="C69" s="8" t="s">
        <v>9</v>
      </c>
      <c r="D69" s="6">
        <f ca="1">INDEX(E$7:E$30,B69,1)</f>
        <v>28.338000000000001</v>
      </c>
      <c r="E69" s="6">
        <f ca="1">INDEX(F$7:F$30,B69,1)</f>
        <v>17.363</v>
      </c>
      <c r="F69" s="6">
        <f ca="1">INDEX(G$7:G$30,B69,1)</f>
        <v>-4.1959999999999997</v>
      </c>
      <c r="G69" s="6">
        <f ca="1">INDEX(H$7:H$30,B69,1)</f>
        <v>-1.0549999999999999</v>
      </c>
      <c r="H69" s="6">
        <f ca="1">INDEX(I$7:I$30,B69,1)</f>
        <v>-5.6000000000000001E-2</v>
      </c>
      <c r="I69" s="6">
        <f ca="1">INDEX(J$7:J$30,B69,1)</f>
        <v>-8.3000000000000004E-2</v>
      </c>
      <c r="J69" s="24">
        <f t="shared" ca="1" si="133"/>
        <v>-4.2519999999999998</v>
      </c>
      <c r="K69" s="24">
        <f t="shared" ca="1" si="133"/>
        <v>-1.1379999999999999</v>
      </c>
      <c r="L69" s="24">
        <f t="shared" ca="1" si="134"/>
        <v>-4.5933999999999999</v>
      </c>
      <c r="M69" s="24">
        <f t="shared" ca="1" si="126"/>
        <v>-2.4135999999999997</v>
      </c>
      <c r="N69" s="24">
        <f ca="1">IF($C$2&lt;=$C$3,L69,M69)</f>
        <v>-4.5933999999999999</v>
      </c>
      <c r="O69" s="24">
        <f t="shared" ca="1" si="135"/>
        <v>28.338000000000001</v>
      </c>
      <c r="P69" s="24">
        <f t="shared" ca="1" si="136"/>
        <v>12.769600000000001</v>
      </c>
      <c r="Q69" s="24">
        <f t="shared" ca="1" si="137"/>
        <v>21.956399999999999</v>
      </c>
      <c r="S69" s="38"/>
      <c r="T69" s="8">
        <f t="shared" ref="T69:T70" si="169">T68+1</f>
        <v>7</v>
      </c>
      <c r="U69" s="8" t="s">
        <v>9</v>
      </c>
      <c r="V69" s="6">
        <f ca="1">INDEX(W$7:W$30,T69,1)</f>
        <v>22.943999999999999</v>
      </c>
      <c r="W69" s="6">
        <f ca="1">INDEX(X$7:X$30,T69,1)</f>
        <v>14.065</v>
      </c>
      <c r="X69" s="6">
        <f ca="1">INDEX(Y$7:Y$30,T69,1)</f>
        <v>-5.9989999999999997</v>
      </c>
      <c r="Y69" s="6">
        <f ca="1">INDEX(Z$7:Z$30,T69,1)</f>
        <v>-1.5069999999999999</v>
      </c>
      <c r="Z69" s="6">
        <f ca="1">INDEX(AA$7:AA$30,T69,1)</f>
        <v>-0.08</v>
      </c>
      <c r="AA69" s="6">
        <f ca="1">INDEX(AB$7:AB$30,T69,1)</f>
        <v>-0.11799999999999999</v>
      </c>
      <c r="AB69" s="24">
        <f t="shared" ca="1" si="138"/>
        <v>-6.0789999999999997</v>
      </c>
      <c r="AC69" s="24">
        <f t="shared" ca="1" si="138"/>
        <v>-1.625</v>
      </c>
      <c r="AD69" s="24">
        <f t="shared" ca="1" si="139"/>
        <v>-6.5664999999999996</v>
      </c>
      <c r="AE69" s="24">
        <f t="shared" ca="1" si="127"/>
        <v>-3.4486999999999997</v>
      </c>
      <c r="AF69" s="24">
        <f ca="1">IF($C$2&lt;=$C$3,AD69,AE69)</f>
        <v>-6.5664999999999996</v>
      </c>
      <c r="AG69" s="24">
        <f t="shared" ca="1" si="140"/>
        <v>22.943999999999999</v>
      </c>
      <c r="AH69" s="24">
        <f t="shared" ca="1" si="141"/>
        <v>7.4984999999999999</v>
      </c>
      <c r="AI69" s="24">
        <f t="shared" ca="1" si="142"/>
        <v>20.631499999999999</v>
      </c>
      <c r="AK69" s="38"/>
      <c r="AL69" s="8">
        <f t="shared" ref="AL69:AL70" si="170">AL68+1</f>
        <v>7</v>
      </c>
      <c r="AM69" s="8" t="s">
        <v>9</v>
      </c>
      <c r="AN69" s="6">
        <f ca="1">INDEX(AO$7:AO$30,AL69,1)</f>
        <v>54.41</v>
      </c>
      <c r="AO69" s="6">
        <f ca="1">INDEX(AP$7:AP$30,AL69,1)</f>
        <v>32.762999999999998</v>
      </c>
      <c r="AP69" s="6">
        <f ca="1">INDEX(AQ$7:AQ$30,AL69,1)</f>
        <v>-8.6839999999999993</v>
      </c>
      <c r="AQ69" s="6">
        <f ca="1">INDEX(AR$7:AR$30,AL69,1)</f>
        <v>-2.165</v>
      </c>
      <c r="AR69" s="6">
        <f ca="1">INDEX(AS$7:AS$30,AL69,1)</f>
        <v>-0.11799999999999999</v>
      </c>
      <c r="AS69" s="6">
        <f ca="1">INDEX(AT$7:AT$30,AL69,1)</f>
        <v>-0.17299999999999999</v>
      </c>
      <c r="AT69" s="24">
        <f t="shared" ca="1" si="143"/>
        <v>-8.8019999999999996</v>
      </c>
      <c r="AU69" s="24">
        <f t="shared" ca="1" si="143"/>
        <v>-2.3380000000000001</v>
      </c>
      <c r="AV69" s="24">
        <f t="shared" ca="1" si="144"/>
        <v>-9.5033999999999992</v>
      </c>
      <c r="AW69" s="24">
        <f t="shared" ca="1" si="128"/>
        <v>-4.9786000000000001</v>
      </c>
      <c r="AX69" s="24">
        <f ca="1">IF($C$2&lt;=$C$3,AV69,AW69)</f>
        <v>-9.5033999999999992</v>
      </c>
      <c r="AY69" s="24">
        <f t="shared" ca="1" si="145"/>
        <v>54.41</v>
      </c>
      <c r="AZ69" s="24">
        <f t="shared" ca="1" si="146"/>
        <v>23.259599999999999</v>
      </c>
      <c r="BA69" s="24">
        <f t="shared" ca="1" si="147"/>
        <v>42.266399999999997</v>
      </c>
      <c r="BC69" s="38"/>
      <c r="BD69" s="8">
        <f t="shared" ref="BD69:BD70" si="171">BD68+1</f>
        <v>7</v>
      </c>
      <c r="BE69" s="8" t="s">
        <v>9</v>
      </c>
      <c r="BF69" s="6">
        <f ca="1">INDEX(BG$7:BG$30,BD69,1)</f>
        <v>89.715999999999994</v>
      </c>
      <c r="BG69" s="6">
        <f ca="1">INDEX(BH$7:BH$30,BD69,1)</f>
        <v>53.662999999999997</v>
      </c>
      <c r="BH69" s="6">
        <f ca="1">INDEX(BI$7:BI$30,BD69,1)</f>
        <v>-40.613999999999997</v>
      </c>
      <c r="BI69" s="6">
        <f ca="1">INDEX(BJ$7:BJ$30,BD69,1)</f>
        <v>-10.234</v>
      </c>
      <c r="BJ69" s="6">
        <f ca="1">INDEX(BK$7:BK$30,BD69,1)</f>
        <v>-0.53900000000000003</v>
      </c>
      <c r="BK69" s="6">
        <f ca="1">INDEX(BL$7:BL$30,BD69,1)</f>
        <v>-0.79400000000000004</v>
      </c>
      <c r="BL69" s="24">
        <f t="shared" ca="1" si="148"/>
        <v>-41.152999999999999</v>
      </c>
      <c r="BM69" s="24">
        <f t="shared" ca="1" si="148"/>
        <v>-11.028</v>
      </c>
      <c r="BN69" s="24">
        <f t="shared" ca="1" si="149"/>
        <v>-44.461399999999998</v>
      </c>
      <c r="BO69" s="24">
        <f t="shared" ca="1" si="129"/>
        <v>-23.373899999999999</v>
      </c>
      <c r="BP69" s="24">
        <f ca="1">IF($C$2&lt;=$C$3,BN69,BO69)</f>
        <v>-44.461399999999998</v>
      </c>
      <c r="BQ69" s="24">
        <f t="shared" ca="1" si="150"/>
        <v>89.715999999999994</v>
      </c>
      <c r="BR69" s="24">
        <f t="shared" ca="1" si="151"/>
        <v>9.2015999999999991</v>
      </c>
      <c r="BS69" s="24">
        <f t="shared" ca="1" si="152"/>
        <v>98.124399999999994</v>
      </c>
      <c r="BU69" s="38"/>
      <c r="BV69" s="8">
        <f t="shared" ref="BV69:BV70" si="172">BV68+1</f>
        <v>7</v>
      </c>
      <c r="BW69" s="8" t="s">
        <v>9</v>
      </c>
      <c r="BX69" s="6">
        <f ca="1">INDEX(BY$7:BY$30,BV69,1)</f>
        <v>110.726</v>
      </c>
      <c r="BY69" s="6">
        <f ca="1">INDEX(BZ$7:BZ$30,BV69,1)</f>
        <v>66.370999999999995</v>
      </c>
      <c r="BZ69" s="6">
        <f ca="1">INDEX(CA$7:CA$30,BV69,1)</f>
        <v>-42.817999999999998</v>
      </c>
      <c r="CA69" s="6">
        <f ca="1">INDEX(CB$7:CB$30,BV69,1)</f>
        <v>-10.734999999999999</v>
      </c>
      <c r="CB69" s="6">
        <f ca="1">INDEX(CC$7:CC$30,BV69,1)</f>
        <v>-0.57499999999999996</v>
      </c>
      <c r="CC69" s="6">
        <f ca="1">INDEX(CD$7:CD$30,BV69,1)</f>
        <v>-0.84499999999999997</v>
      </c>
      <c r="CD69" s="24">
        <f t="shared" ca="1" si="153"/>
        <v>-43.393000000000001</v>
      </c>
      <c r="CE69" s="24">
        <f t="shared" ca="1" si="153"/>
        <v>-11.58</v>
      </c>
      <c r="CF69" s="24">
        <f t="shared" ca="1" si="154"/>
        <v>-46.866999999999997</v>
      </c>
      <c r="CG69" s="24">
        <f t="shared" ca="1" si="130"/>
        <v>-24.597899999999999</v>
      </c>
      <c r="CH69" s="24">
        <f ca="1">IF($C$2&lt;=$C$3,CF69,CG69)</f>
        <v>-46.866999999999997</v>
      </c>
      <c r="CI69" s="24">
        <f t="shared" ca="1" si="155"/>
        <v>110.726</v>
      </c>
      <c r="CJ69" s="24">
        <f t="shared" ca="1" si="156"/>
        <v>19.503999999999998</v>
      </c>
      <c r="CK69" s="24">
        <f t="shared" ca="1" si="157"/>
        <v>113.238</v>
      </c>
      <c r="CM69" s="38"/>
      <c r="CN69" s="8">
        <f t="shared" ref="CN69:CN70" si="173">CN68+1</f>
        <v>7</v>
      </c>
      <c r="CO69" s="8" t="s">
        <v>9</v>
      </c>
      <c r="CP69" s="6">
        <f ca="1">INDEX(CQ$7:CQ$30,CN69,1)</f>
        <v>87.046000000000006</v>
      </c>
      <c r="CQ69" s="6">
        <f ca="1">INDEX(CR$7:CR$30,CN69,1)</f>
        <v>52.265000000000001</v>
      </c>
      <c r="CR69" s="6">
        <f ca="1">INDEX(CS$7:CS$30,CN69,1)</f>
        <v>-36.743000000000002</v>
      </c>
      <c r="CS69" s="6">
        <f ca="1">INDEX(CT$7:CT$30,CN69,1)</f>
        <v>-9.2439999999999998</v>
      </c>
      <c r="CT69" s="6">
        <f ca="1">INDEX(CU$7:CU$30,CN69,1)</f>
        <v>-0.48899999999999999</v>
      </c>
      <c r="CU69" s="6">
        <f ca="1">INDEX(CV$7:CV$30,CN69,1)</f>
        <v>-0.72</v>
      </c>
      <c r="CV69" s="24">
        <f t="shared" ca="1" si="158"/>
        <v>-37.231999999999999</v>
      </c>
      <c r="CW69" s="24">
        <f t="shared" ca="1" si="158"/>
        <v>-9.9640000000000004</v>
      </c>
      <c r="CX69" s="24">
        <f t="shared" ca="1" si="159"/>
        <v>-40.221199999999996</v>
      </c>
      <c r="CY69" s="24">
        <f t="shared" ca="1" si="131"/>
        <v>-21.133600000000001</v>
      </c>
      <c r="CZ69" s="24">
        <f ca="1">IF($C$2&lt;=$C$3,CX69,CY69)</f>
        <v>-40.221199999999996</v>
      </c>
      <c r="DA69" s="24">
        <f t="shared" ca="1" si="160"/>
        <v>87.046000000000006</v>
      </c>
      <c r="DB69" s="24">
        <f t="shared" ca="1" si="161"/>
        <v>12.043800000000005</v>
      </c>
      <c r="DC69" s="24">
        <f t="shared" ca="1" si="162"/>
        <v>92.486199999999997</v>
      </c>
      <c r="DE69" s="38"/>
      <c r="DF69" s="8">
        <f t="shared" ref="DF69:DF70" si="174">DF68+1</f>
        <v>7</v>
      </c>
      <c r="DG69" s="8" t="s">
        <v>9</v>
      </c>
      <c r="DH69" s="6">
        <f ca="1">INDEX(DI$7:DI$30,DF69,1)</f>
        <v>87.046000000000006</v>
      </c>
      <c r="DI69" s="6">
        <f ca="1">INDEX(DJ$7:DJ$30,DF69,1)</f>
        <v>52.265000000000001</v>
      </c>
      <c r="DJ69" s="6">
        <f ca="1">INDEX(DK$7:DK$30,DF69,1)</f>
        <v>-36.743000000000002</v>
      </c>
      <c r="DK69" s="6">
        <f ca="1">INDEX(DL$7:DL$30,DF69,1)</f>
        <v>-9.2439999999999998</v>
      </c>
      <c r="DL69" s="6">
        <f ca="1">INDEX(DM$7:DM$30,DF69,1)</f>
        <v>-0.48899999999999999</v>
      </c>
      <c r="DM69" s="6">
        <f ca="1">INDEX(DN$7:DN$30,DF69,1)</f>
        <v>-0.72</v>
      </c>
      <c r="DN69" s="24">
        <f t="shared" ca="1" si="163"/>
        <v>-37.231999999999999</v>
      </c>
      <c r="DO69" s="24">
        <f t="shared" ca="1" si="163"/>
        <v>-9.9640000000000004</v>
      </c>
      <c r="DP69" s="24">
        <f t="shared" ca="1" si="164"/>
        <v>-40.221199999999996</v>
      </c>
      <c r="DQ69" s="24">
        <f t="shared" ca="1" si="132"/>
        <v>-21.133600000000001</v>
      </c>
      <c r="DR69" s="24">
        <f ca="1">IF($C$2&lt;=$C$3,DP69,DQ69)</f>
        <v>-40.221199999999996</v>
      </c>
      <c r="DS69" s="24">
        <f t="shared" ca="1" si="165"/>
        <v>87.046000000000006</v>
      </c>
      <c r="DT69" s="24">
        <f t="shared" ca="1" si="166"/>
        <v>12.043800000000005</v>
      </c>
      <c r="DU69" s="24">
        <f t="shared" ca="1" si="167"/>
        <v>92.486199999999997</v>
      </c>
    </row>
    <row r="70" spans="1:125">
      <c r="B70" s="8">
        <f t="shared" si="168"/>
        <v>8</v>
      </c>
      <c r="C70" s="8" t="s">
        <v>8</v>
      </c>
      <c r="D70" s="6">
        <f ca="1">INDEX(E$7:E$30,B70,1)</f>
        <v>-28.579000000000001</v>
      </c>
      <c r="E70" s="6">
        <f ca="1">INDEX(F$7:F$30,B70,1)</f>
        <v>-17.510999999999999</v>
      </c>
      <c r="F70" s="6">
        <f ca="1">INDEX(G$7:G$30,B70,1)</f>
        <v>-4.1959999999999997</v>
      </c>
      <c r="G70" s="6">
        <f ca="1">INDEX(H$7:H$30,B70,1)</f>
        <v>-1.0549999999999999</v>
      </c>
      <c r="H70" s="6">
        <f ca="1">INDEX(I$7:I$30,B70,1)</f>
        <v>-5.6000000000000001E-2</v>
      </c>
      <c r="I70" s="6">
        <f ca="1">INDEX(J$7:J$30,B70,1)</f>
        <v>-8.3000000000000004E-2</v>
      </c>
      <c r="J70" s="24">
        <f t="shared" ca="1" si="133"/>
        <v>-4.2519999999999998</v>
      </c>
      <c r="K70" s="24">
        <f t="shared" ca="1" si="133"/>
        <v>-1.1379999999999999</v>
      </c>
      <c r="L70" s="24">
        <f t="shared" ca="1" si="134"/>
        <v>-4.5933999999999999</v>
      </c>
      <c r="M70" s="24">
        <f t="shared" ca="1" si="126"/>
        <v>-2.4135999999999997</v>
      </c>
      <c r="N70" s="24">
        <f ca="1">IF($C$2&lt;=$C$3,L70,M70)</f>
        <v>-4.5933999999999999</v>
      </c>
      <c r="O70" s="24">
        <f t="shared" ca="1" si="135"/>
        <v>-28.579000000000001</v>
      </c>
      <c r="P70" s="24">
        <f t="shared" ca="1" si="136"/>
        <v>-22.104399999999998</v>
      </c>
      <c r="Q70" s="24">
        <f t="shared" ca="1" si="137"/>
        <v>-12.9176</v>
      </c>
      <c r="S70" s="38"/>
      <c r="T70" s="8">
        <f t="shared" si="169"/>
        <v>8</v>
      </c>
      <c r="U70" s="8" t="s">
        <v>8</v>
      </c>
      <c r="V70" s="6">
        <f ca="1">INDEX(W$7:W$30,T70,1)</f>
        <v>-23.074000000000002</v>
      </c>
      <c r="W70" s="6">
        <f ca="1">INDEX(X$7:X$30,T70,1)</f>
        <v>-14.131</v>
      </c>
      <c r="X70" s="6">
        <f ca="1">INDEX(Y$7:Y$30,T70,1)</f>
        <v>-5.9989999999999997</v>
      </c>
      <c r="Y70" s="6">
        <f ca="1">INDEX(Z$7:Z$30,T70,1)</f>
        <v>-1.5069999999999999</v>
      </c>
      <c r="Z70" s="6">
        <f ca="1">INDEX(AA$7:AA$30,T70,1)</f>
        <v>-0.08</v>
      </c>
      <c r="AA70" s="6">
        <f ca="1">INDEX(AB$7:AB$30,T70,1)</f>
        <v>-0.11799999999999999</v>
      </c>
      <c r="AB70" s="24">
        <f t="shared" ca="1" si="138"/>
        <v>-6.0789999999999997</v>
      </c>
      <c r="AC70" s="24">
        <f t="shared" ca="1" si="138"/>
        <v>-1.625</v>
      </c>
      <c r="AD70" s="24">
        <f t="shared" ca="1" si="139"/>
        <v>-6.5664999999999996</v>
      </c>
      <c r="AE70" s="24">
        <f t="shared" ca="1" si="127"/>
        <v>-3.4486999999999997</v>
      </c>
      <c r="AF70" s="24">
        <f ca="1">IF($C$2&lt;=$C$3,AD70,AE70)</f>
        <v>-6.5664999999999996</v>
      </c>
      <c r="AG70" s="24">
        <f t="shared" ca="1" si="140"/>
        <v>-23.074000000000002</v>
      </c>
      <c r="AH70" s="24">
        <f t="shared" ca="1" si="141"/>
        <v>-20.697499999999998</v>
      </c>
      <c r="AI70" s="24">
        <f t="shared" ca="1" si="142"/>
        <v>-7.5645000000000007</v>
      </c>
      <c r="AK70" s="38"/>
      <c r="AL70" s="8">
        <f t="shared" si="170"/>
        <v>8</v>
      </c>
      <c r="AM70" s="8" t="s">
        <v>8</v>
      </c>
      <c r="AN70" s="6">
        <f ca="1">INDEX(AO$7:AO$30,AL70,1)</f>
        <v>-53.17</v>
      </c>
      <c r="AO70" s="6">
        <f ca="1">INDEX(AP$7:AP$30,AL70,1)</f>
        <v>-32.036999999999999</v>
      </c>
      <c r="AP70" s="6">
        <f ca="1">INDEX(AQ$7:AQ$30,AL70,1)</f>
        <v>-8.6839999999999993</v>
      </c>
      <c r="AQ70" s="6">
        <f ca="1">INDEX(AR$7:AR$30,AL70,1)</f>
        <v>-2.165</v>
      </c>
      <c r="AR70" s="6">
        <f ca="1">INDEX(AS$7:AS$30,AL70,1)</f>
        <v>-0.11799999999999999</v>
      </c>
      <c r="AS70" s="6">
        <f ca="1">INDEX(AT$7:AT$30,AL70,1)</f>
        <v>-0.17299999999999999</v>
      </c>
      <c r="AT70" s="24">
        <f t="shared" ca="1" si="143"/>
        <v>-8.8019999999999996</v>
      </c>
      <c r="AU70" s="24">
        <f t="shared" ca="1" si="143"/>
        <v>-2.3380000000000001</v>
      </c>
      <c r="AV70" s="24">
        <f t="shared" ca="1" si="144"/>
        <v>-9.5033999999999992</v>
      </c>
      <c r="AW70" s="24">
        <f t="shared" ca="1" si="128"/>
        <v>-4.9786000000000001</v>
      </c>
      <c r="AX70" s="24">
        <f ca="1">IF($C$2&lt;=$C$3,AV70,AW70)</f>
        <v>-9.5033999999999992</v>
      </c>
      <c r="AY70" s="24">
        <f t="shared" ca="1" si="145"/>
        <v>-53.17</v>
      </c>
      <c r="AZ70" s="24">
        <f t="shared" ca="1" si="146"/>
        <v>-41.540399999999998</v>
      </c>
      <c r="BA70" s="24">
        <f t="shared" ca="1" si="147"/>
        <v>-22.5336</v>
      </c>
      <c r="BC70" s="38"/>
      <c r="BD70" s="8">
        <f t="shared" si="171"/>
        <v>8</v>
      </c>
      <c r="BE70" s="8" t="s">
        <v>8</v>
      </c>
      <c r="BF70" s="6">
        <f ca="1">INDEX(BG$7:BG$30,BD70,1)</f>
        <v>-79.116</v>
      </c>
      <c r="BG70" s="6">
        <f ca="1">INDEX(BH$7:BH$30,BD70,1)</f>
        <v>-47.552999999999997</v>
      </c>
      <c r="BH70" s="6">
        <f ca="1">INDEX(BI$7:BI$30,BD70,1)</f>
        <v>-40.613999999999997</v>
      </c>
      <c r="BI70" s="6">
        <f ca="1">INDEX(BJ$7:BJ$30,BD70,1)</f>
        <v>-10.234</v>
      </c>
      <c r="BJ70" s="6">
        <f ca="1">INDEX(BK$7:BK$30,BD70,1)</f>
        <v>-0.53900000000000003</v>
      </c>
      <c r="BK70" s="6">
        <f ca="1">INDEX(BL$7:BL$30,BD70,1)</f>
        <v>-0.79400000000000004</v>
      </c>
      <c r="BL70" s="24">
        <f t="shared" ca="1" si="148"/>
        <v>-41.152999999999999</v>
      </c>
      <c r="BM70" s="24">
        <f t="shared" ca="1" si="148"/>
        <v>-11.028</v>
      </c>
      <c r="BN70" s="24">
        <f t="shared" ca="1" si="149"/>
        <v>-44.461399999999998</v>
      </c>
      <c r="BO70" s="24">
        <f t="shared" ca="1" si="129"/>
        <v>-23.373899999999999</v>
      </c>
      <c r="BP70" s="24">
        <f ca="1">IF($C$2&lt;=$C$3,BN70,BO70)</f>
        <v>-44.461399999999998</v>
      </c>
      <c r="BQ70" s="24">
        <f t="shared" ca="1" si="150"/>
        <v>-79.116</v>
      </c>
      <c r="BR70" s="24">
        <f t="shared" ca="1" si="151"/>
        <v>-92.014399999999995</v>
      </c>
      <c r="BS70" s="24">
        <f t="shared" ca="1" si="152"/>
        <v>-3.0915999999999997</v>
      </c>
      <c r="BU70" s="38"/>
      <c r="BV70" s="8">
        <f t="shared" si="172"/>
        <v>8</v>
      </c>
      <c r="BW70" s="8" t="s">
        <v>8</v>
      </c>
      <c r="BX70" s="6">
        <f ca="1">INDEX(BY$7:BY$30,BV70,1)</f>
        <v>-110.866</v>
      </c>
      <c r="BY70" s="6">
        <f ca="1">INDEX(BZ$7:BZ$30,BV70,1)</f>
        <v>-66.474999999999994</v>
      </c>
      <c r="BZ70" s="6">
        <f ca="1">INDEX(CA$7:CA$30,BV70,1)</f>
        <v>-42.817999999999998</v>
      </c>
      <c r="CA70" s="6">
        <f ca="1">INDEX(CB$7:CB$30,BV70,1)</f>
        <v>-10.734999999999999</v>
      </c>
      <c r="CB70" s="6">
        <f ca="1">INDEX(CC$7:CC$30,BV70,1)</f>
        <v>-0.57499999999999996</v>
      </c>
      <c r="CC70" s="6">
        <f ca="1">INDEX(CD$7:CD$30,BV70,1)</f>
        <v>-0.84499999999999997</v>
      </c>
      <c r="CD70" s="24">
        <f t="shared" ca="1" si="153"/>
        <v>-43.393000000000001</v>
      </c>
      <c r="CE70" s="24">
        <f t="shared" ca="1" si="153"/>
        <v>-11.58</v>
      </c>
      <c r="CF70" s="24">
        <f t="shared" ca="1" si="154"/>
        <v>-46.866999999999997</v>
      </c>
      <c r="CG70" s="24">
        <f t="shared" ca="1" si="130"/>
        <v>-24.597899999999999</v>
      </c>
      <c r="CH70" s="24">
        <f ca="1">IF($C$2&lt;=$C$3,CF70,CG70)</f>
        <v>-46.866999999999997</v>
      </c>
      <c r="CI70" s="24">
        <f t="shared" ca="1" si="155"/>
        <v>-110.866</v>
      </c>
      <c r="CJ70" s="24">
        <f t="shared" ca="1" si="156"/>
        <v>-113.34199999999998</v>
      </c>
      <c r="CK70" s="24">
        <f t="shared" ca="1" si="157"/>
        <v>-19.607999999999997</v>
      </c>
      <c r="CM70" s="38"/>
      <c r="CN70" s="8">
        <f t="shared" si="173"/>
        <v>8</v>
      </c>
      <c r="CO70" s="8" t="s">
        <v>8</v>
      </c>
      <c r="CP70" s="6">
        <f ca="1">INDEX(CQ$7:CQ$30,CN70,1)</f>
        <v>-102.89</v>
      </c>
      <c r="CQ70" s="6">
        <f ca="1">INDEX(CR$7:CR$30,CN70,1)</f>
        <v>-61.603000000000002</v>
      </c>
      <c r="CR70" s="6">
        <f ca="1">INDEX(CS$7:CS$30,CN70,1)</f>
        <v>-36.743000000000002</v>
      </c>
      <c r="CS70" s="6">
        <f ca="1">INDEX(CT$7:CT$30,CN70,1)</f>
        <v>-9.2439999999999998</v>
      </c>
      <c r="CT70" s="6">
        <f ca="1">INDEX(CU$7:CU$30,CN70,1)</f>
        <v>-0.48899999999999999</v>
      </c>
      <c r="CU70" s="6">
        <f ca="1">INDEX(CV$7:CV$30,CN70,1)</f>
        <v>-0.72</v>
      </c>
      <c r="CV70" s="24">
        <f t="shared" ca="1" si="158"/>
        <v>-37.231999999999999</v>
      </c>
      <c r="CW70" s="24">
        <f t="shared" ca="1" si="158"/>
        <v>-9.9640000000000004</v>
      </c>
      <c r="CX70" s="24">
        <f t="shared" ca="1" si="159"/>
        <v>-40.221199999999996</v>
      </c>
      <c r="CY70" s="24">
        <f t="shared" ca="1" si="131"/>
        <v>-21.133600000000001</v>
      </c>
      <c r="CZ70" s="24">
        <f ca="1">IF($C$2&lt;=$C$3,CX70,CY70)</f>
        <v>-40.221199999999996</v>
      </c>
      <c r="DA70" s="24">
        <f t="shared" ca="1" si="160"/>
        <v>-102.89</v>
      </c>
      <c r="DB70" s="24">
        <f t="shared" ca="1" si="161"/>
        <v>-101.82419999999999</v>
      </c>
      <c r="DC70" s="24">
        <f t="shared" ca="1" si="162"/>
        <v>-21.381800000000005</v>
      </c>
      <c r="DE70" s="38"/>
      <c r="DF70" s="8">
        <f t="shared" si="174"/>
        <v>8</v>
      </c>
      <c r="DG70" s="8" t="s">
        <v>8</v>
      </c>
      <c r="DH70" s="6">
        <f ca="1">INDEX(DI$7:DI$30,DF70,1)</f>
        <v>-102.89</v>
      </c>
      <c r="DI70" s="6">
        <f ca="1">INDEX(DJ$7:DJ$30,DF70,1)</f>
        <v>-61.603000000000002</v>
      </c>
      <c r="DJ70" s="6">
        <f ca="1">INDEX(DK$7:DK$30,DF70,1)</f>
        <v>-36.743000000000002</v>
      </c>
      <c r="DK70" s="6">
        <f ca="1">INDEX(DL$7:DL$30,DF70,1)</f>
        <v>-9.2439999999999998</v>
      </c>
      <c r="DL70" s="6">
        <f ca="1">INDEX(DM$7:DM$30,DF70,1)</f>
        <v>-0.48899999999999999</v>
      </c>
      <c r="DM70" s="6">
        <f ca="1">INDEX(DN$7:DN$30,DF70,1)</f>
        <v>-0.72</v>
      </c>
      <c r="DN70" s="24">
        <f t="shared" ca="1" si="163"/>
        <v>-37.231999999999999</v>
      </c>
      <c r="DO70" s="24">
        <f t="shared" ca="1" si="163"/>
        <v>-9.9640000000000004</v>
      </c>
      <c r="DP70" s="24">
        <f t="shared" ca="1" si="164"/>
        <v>-40.221199999999996</v>
      </c>
      <c r="DQ70" s="24">
        <f t="shared" ca="1" si="132"/>
        <v>-21.133600000000001</v>
      </c>
      <c r="DR70" s="24">
        <f ca="1">IF($C$2&lt;=$C$3,DP70,DQ70)</f>
        <v>-40.221199999999996</v>
      </c>
      <c r="DS70" s="24">
        <f t="shared" ca="1" si="165"/>
        <v>-102.89</v>
      </c>
      <c r="DT70" s="24">
        <f t="shared" ca="1" si="166"/>
        <v>-101.82419999999999</v>
      </c>
      <c r="DU70" s="24">
        <f t="shared" ca="1" si="167"/>
        <v>-21.381800000000005</v>
      </c>
    </row>
    <row r="71" spans="1:125">
      <c r="C71" s="8" t="s">
        <v>58</v>
      </c>
      <c r="D71" s="6"/>
      <c r="E71" s="6"/>
      <c r="F71" s="6"/>
      <c r="G71" s="6"/>
      <c r="H71" s="6"/>
      <c r="I71" s="6"/>
      <c r="J71" s="6"/>
      <c r="K71" s="6"/>
      <c r="O71" s="24">
        <f ca="1">MIN(P60,MAX(0,P60/2-(O67-O68)/P61/P60))</f>
        <v>2.3400029868053482</v>
      </c>
      <c r="P71" s="24">
        <f ca="1">MIN(P60,MAX(0,P60/2-(P67-P68)/P62/P60))</f>
        <v>1.7209210299936917</v>
      </c>
      <c r="Q71" s="24">
        <f ca="1">MIN(P60,MAX(0,P60/2-(Q67-Q68)/P62/P60))</f>
        <v>2.9591214084991684</v>
      </c>
      <c r="S71" s="38"/>
      <c r="U71" s="8" t="s">
        <v>58</v>
      </c>
      <c r="V71" s="6"/>
      <c r="W71" s="6"/>
      <c r="X71" s="6"/>
      <c r="Y71" s="6"/>
      <c r="Z71" s="6"/>
      <c r="AA71" s="6"/>
      <c r="AB71" s="6"/>
      <c r="AC71" s="6"/>
      <c r="AG71" s="24">
        <f ca="1">MIN(AH60,MAX(0,AH60/2-(AG67-AG68)/AH61/AH60))</f>
        <v>1.8946759963492545</v>
      </c>
      <c r="AH71" s="24">
        <f ca="1">MIN(AH60,MAX(0,AH60/2-(AH67-AH68)/AH62/AH60))</f>
        <v>1.0105795148247978</v>
      </c>
      <c r="AI71" s="24">
        <f ca="1">MIN(AH60,MAX(0,AH60/2-(AI67-AI68)/AH62/AH60))</f>
        <v>2.7805539792878422</v>
      </c>
      <c r="AK71" s="38"/>
      <c r="AM71" s="8" t="s">
        <v>58</v>
      </c>
      <c r="AN71" s="6"/>
      <c r="AO71" s="6"/>
      <c r="AP71" s="6"/>
      <c r="AQ71" s="6"/>
      <c r="AR71" s="6"/>
      <c r="AS71" s="6"/>
      <c r="AT71" s="6"/>
      <c r="AU71" s="6"/>
      <c r="AY71" s="24">
        <f ca="1">MIN(AZ60,MAX(0,AZ60/2-(AY67-AY68)/AZ61/AZ60))</f>
        <v>1.5172987544153189</v>
      </c>
      <c r="AZ71" s="24">
        <f ca="1">MIN(AZ60,MAX(0,AZ60/2-(AZ67-AZ68)/AZ62/AZ60))</f>
        <v>1.0767932098765431</v>
      </c>
      <c r="BA71" s="24">
        <f ca="1">MIN(AZ60,MAX(0,AZ60/2-(BA67-BA68)/AZ62/AZ60))</f>
        <v>1.9568179012345679</v>
      </c>
      <c r="BC71" s="38"/>
      <c r="BE71" s="8" t="s">
        <v>58</v>
      </c>
      <c r="BF71" s="6"/>
      <c r="BG71" s="6"/>
      <c r="BH71" s="6"/>
      <c r="BI71" s="6"/>
      <c r="BJ71" s="6"/>
      <c r="BK71" s="6"/>
      <c r="BL71" s="6"/>
      <c r="BM71" s="6"/>
      <c r="BQ71" s="24">
        <f ca="1">MIN(BR60,MAX(0,BR60/2-(BQ67-BQ68)/BR61/BR60))</f>
        <v>1.7004608131159971</v>
      </c>
      <c r="BR71" s="24">
        <f ca="1">MIN(BR60,MAX(0,BR60/2-(BR67-BR68)/BR62/BR60))</f>
        <v>0.29091151596585529</v>
      </c>
      <c r="BS71" s="24">
        <f ca="1">MIN(BR60,MAX(0,BR60/2-(BS67-BS68)/BR62/BR60))</f>
        <v>3.1022595241858992</v>
      </c>
      <c r="BU71" s="38"/>
      <c r="BW71" s="8" t="s">
        <v>58</v>
      </c>
      <c r="BX71" s="6"/>
      <c r="BY71" s="6"/>
      <c r="BZ71" s="6"/>
      <c r="CA71" s="6"/>
      <c r="CB71" s="6"/>
      <c r="CC71" s="6"/>
      <c r="CD71" s="6"/>
      <c r="CE71" s="6"/>
      <c r="CI71" s="24">
        <f ca="1">MIN(CJ60,MAX(0,CJ60/2-(CI67-CI68)/CJ61/CJ60))</f>
        <v>2.0986642117043939</v>
      </c>
      <c r="CJ71" s="24">
        <f ca="1">MIN(CJ60,MAX(0,CJ60/2-(CJ67-CJ68)/CJ62/CJ60))</f>
        <v>0.61664257862487393</v>
      </c>
      <c r="CK71" s="24">
        <f ca="1">MIN(CJ60,MAX(0,CJ60/2-(CK67-CK68)/CJ62/CJ60))</f>
        <v>3.5800754256808633</v>
      </c>
      <c r="CM71" s="38"/>
      <c r="CO71" s="8" t="s">
        <v>58</v>
      </c>
      <c r="CP71" s="6"/>
      <c r="CQ71" s="6"/>
      <c r="CR71" s="6"/>
      <c r="CS71" s="6"/>
      <c r="CT71" s="6"/>
      <c r="CU71" s="6"/>
      <c r="CV71" s="6"/>
      <c r="CW71" s="6"/>
      <c r="DA71" s="24">
        <f ca="1">MIN(DB60,MAX(0,DB60/2-(DA67-DA68)/DB61/DB60))</f>
        <v>1.6498546878948699</v>
      </c>
      <c r="DB71" s="24">
        <f ca="1">MIN(DB60,MAX(0,DB60/2-(DB67-DB68)/DB62/DB60))</f>
        <v>0.38073734499596057</v>
      </c>
      <c r="DC71" s="24">
        <f ca="1">MIN(DB60,MAX(0,DB60/2-(DC67-DC68)/DB62/DB60))</f>
        <v>2.9240085010714161</v>
      </c>
      <c r="DE71" s="38"/>
      <c r="DG71" s="8" t="s">
        <v>58</v>
      </c>
      <c r="DH71" s="6"/>
      <c r="DI71" s="6"/>
      <c r="DJ71" s="6"/>
      <c r="DK71" s="6"/>
      <c r="DL71" s="6"/>
      <c r="DM71" s="6"/>
      <c r="DN71" s="6"/>
      <c r="DO71" s="6"/>
      <c r="DS71" s="24">
        <f ca="1">MIN(DT60,MAX(0,DT60/2-(DS67-DS68)/DT61/DT60))</f>
        <v>1.6498546878948699</v>
      </c>
      <c r="DT71" s="24">
        <f ca="1">MIN(DT60,MAX(0,DT60/2-(DT67-DT68)/DT62/DT60))</f>
        <v>0.38073734499596057</v>
      </c>
      <c r="DU71" s="24">
        <f ca="1">MIN(DT60,MAX(0,DT60/2-(DU67-DU68)/DT62/DT60))</f>
        <v>2.9240085010714161</v>
      </c>
    </row>
    <row r="72" spans="1:125">
      <c r="C72" s="8" t="s">
        <v>66</v>
      </c>
      <c r="O72" s="24">
        <f ca="1">O67+(P61*P60/2-(O67-O68)/P60)*O71-P61*O71^2/2</f>
        <v>11.555842638351891</v>
      </c>
      <c r="P72" s="24">
        <f ca="1">P67+(P62*P60/2-(P67-P68)/P60)*P71-P62*P71^2/2</f>
        <v>8.7490217003705766</v>
      </c>
      <c r="Q72" s="24">
        <f ca="1">Q67+(P62*P60/2-(Q67-Q68)/P60)*Q71-P62*Q71^2/2</f>
        <v>8.2586421829833583</v>
      </c>
      <c r="S72" s="38"/>
      <c r="U72" s="8" t="s">
        <v>66</v>
      </c>
      <c r="AG72" s="24">
        <f ca="1">AG67+(AH61*AH60/2-(AG67-AG68)/AH60)*AG71-AH61*AG71^2/2</f>
        <v>6.827221629065054</v>
      </c>
      <c r="AH72" s="24">
        <f ca="1">AH67+(AH62*AH60/2-(AH67-AH68)/AH60)*AH71-AH62*AH71^2/2</f>
        <v>7.2235152459568734</v>
      </c>
      <c r="AI72" s="24">
        <f ca="1">AI67+(AH62*AH60/2-(AI67-AI68)/AH60)*AI71-AH62*AI71^2/2</f>
        <v>6.9711924017311127</v>
      </c>
      <c r="AK72" s="38"/>
      <c r="AM72" s="8" t="s">
        <v>66</v>
      </c>
      <c r="AY72" s="24">
        <f ca="1">AY67+(AZ61*AZ60/2-(AY67-AY68)/AZ60)*AY71-AZ61*AY71^2/2</f>
        <v>13.23236549699449</v>
      </c>
      <c r="AZ72" s="24">
        <f ca="1">AZ67+(AZ62*AZ60/2-(AZ67-AZ68)/AZ60)*AZ71-AZ62*AZ71^2/2</f>
        <v>11.288323061831283</v>
      </c>
      <c r="BA72" s="24">
        <f ca="1">BA67+(AZ62*AZ60/2-(BA67-BA68)/AZ60)*BA71-AZ62*BA71^2/2</f>
        <v>8.8327720247942381</v>
      </c>
      <c r="BC72" s="38"/>
      <c r="BE72" s="8" t="s">
        <v>66</v>
      </c>
      <c r="BQ72" s="24">
        <f ca="1">BQ67+(BR61*BR60/2-(BQ67-BQ68)/BR60)*BQ71-BR61*BQ71^2/2</f>
        <v>26.838536851759443</v>
      </c>
      <c r="BR72" s="24">
        <f ca="1">BR67+(BR62*BR60/2-(BR67-BR68)/BR60)*BR71-BR62*BR71^2/2</f>
        <v>32.157615702572343</v>
      </c>
      <c r="BS72" s="24">
        <f ca="1">BS67+(BR62*BR60/2-(BS67-BS68)/BR60)*BS71-BR62*BS71^2/2</f>
        <v>62.430583867684561</v>
      </c>
      <c r="BU72" s="38"/>
      <c r="BW72" s="8" t="s">
        <v>66</v>
      </c>
      <c r="CI72" s="24">
        <f ca="1">CI67+(CJ61*CJ60/2-(CI67-CI68)/CJ60)*CI71-CJ61*CI71^2/2</f>
        <v>42.025847070635209</v>
      </c>
      <c r="CJ72" s="24">
        <f ca="1">CJ67+(CJ62*CJ60/2-(CJ67-CJ68)/CJ60)*CJ71-CJ62*CJ71^2/2</f>
        <v>59.896423223462115</v>
      </c>
      <c r="CK72" s="24">
        <f ca="1">CK67+(CJ62*CJ60/2-(CK67-CK68)/CJ60)*CK71-CJ62*CK71^2/2</f>
        <v>59.913106947114898</v>
      </c>
      <c r="CM72" s="38"/>
      <c r="CO72" s="8" t="s">
        <v>66</v>
      </c>
      <c r="DA72" s="24">
        <f ca="1">DA67+(DB61*DB60/2-(DA67-DA68)/DB60)*DA71-DB61*DA71^2/2</f>
        <v>41.092900557029736</v>
      </c>
      <c r="DB72" s="24">
        <f ca="1">DB67+(DB62*DB60/2-(DB67-DB68)/DB60)*DB71-DB62*DB71^2/2</f>
        <v>63.914657042706359</v>
      </c>
      <c r="DC72" s="24">
        <f ca="1">DC67+(DB62*DB60/2-(DC67-DC68)/DB60)*DC71-DB62*DC71^2/2</f>
        <v>36.481393672254001</v>
      </c>
      <c r="DE72" s="38"/>
      <c r="DG72" s="8" t="s">
        <v>66</v>
      </c>
      <c r="DS72" s="24">
        <f ca="1">DS67+(DT61*DT60/2-(DS67-DS68)/DT60)*DS71-DT61*DS71^2/2</f>
        <v>41.092900557029736</v>
      </c>
      <c r="DT72" s="24">
        <f ca="1">DT67+(DT62*DT60/2-(DT67-DT68)/DT60)*DT71-DT62*DT71^2/2</f>
        <v>63.914657042706359</v>
      </c>
      <c r="DU72" s="24">
        <f ca="1">DU67+(DT62*DT60/2-(DU67-DU68)/DT60)*DU71-DT62*DU71^2/2</f>
        <v>36.481393672254001</v>
      </c>
    </row>
    <row r="73" spans="1:125">
      <c r="S73" s="38"/>
      <c r="AK73" s="38"/>
      <c r="BC73" s="38"/>
      <c r="BU73" s="38"/>
      <c r="CM73" s="38"/>
      <c r="DE73" s="38"/>
    </row>
    <row r="74" spans="1:125" s="21" customFormat="1">
      <c r="D74" s="23" t="s">
        <v>32</v>
      </c>
      <c r="E74" s="23" t="s">
        <v>33</v>
      </c>
      <c r="F74" s="23" t="s">
        <v>34</v>
      </c>
      <c r="G74" s="23" t="s">
        <v>35</v>
      </c>
      <c r="H74" s="23" t="s">
        <v>36</v>
      </c>
      <c r="I74" s="23" t="s">
        <v>37</v>
      </c>
      <c r="J74" s="23" t="s">
        <v>39</v>
      </c>
      <c r="K74" s="23" t="s">
        <v>40</v>
      </c>
      <c r="L74" s="23" t="s">
        <v>41</v>
      </c>
      <c r="M74" s="23" t="s">
        <v>42</v>
      </c>
      <c r="N74" s="23" t="s">
        <v>53</v>
      </c>
      <c r="O74" s="20" t="s">
        <v>32</v>
      </c>
      <c r="P74" s="23" t="s">
        <v>51</v>
      </c>
      <c r="Q74" s="23" t="s">
        <v>52</v>
      </c>
      <c r="S74" s="40"/>
      <c r="V74" s="23" t="s">
        <v>32</v>
      </c>
      <c r="W74" s="23" t="s">
        <v>33</v>
      </c>
      <c r="X74" s="23" t="s">
        <v>34</v>
      </c>
      <c r="Y74" s="23" t="s">
        <v>35</v>
      </c>
      <c r="Z74" s="23" t="s">
        <v>36</v>
      </c>
      <c r="AA74" s="23" t="s">
        <v>37</v>
      </c>
      <c r="AB74" s="23" t="s">
        <v>39</v>
      </c>
      <c r="AC74" s="23" t="s">
        <v>40</v>
      </c>
      <c r="AD74" s="23" t="s">
        <v>41</v>
      </c>
      <c r="AE74" s="23" t="s">
        <v>42</v>
      </c>
      <c r="AF74" s="23" t="s">
        <v>53</v>
      </c>
      <c r="AG74" s="20" t="s">
        <v>32</v>
      </c>
      <c r="AH74" s="23" t="s">
        <v>51</v>
      </c>
      <c r="AI74" s="23" t="s">
        <v>52</v>
      </c>
      <c r="AK74" s="40"/>
      <c r="AN74" s="23" t="s">
        <v>32</v>
      </c>
      <c r="AO74" s="23" t="s">
        <v>33</v>
      </c>
      <c r="AP74" s="23" t="s">
        <v>34</v>
      </c>
      <c r="AQ74" s="23" t="s">
        <v>35</v>
      </c>
      <c r="AR74" s="23" t="s">
        <v>36</v>
      </c>
      <c r="AS74" s="23" t="s">
        <v>37</v>
      </c>
      <c r="AT74" s="23" t="s">
        <v>39</v>
      </c>
      <c r="AU74" s="23" t="s">
        <v>40</v>
      </c>
      <c r="AV74" s="23" t="s">
        <v>41</v>
      </c>
      <c r="AW74" s="23" t="s">
        <v>42</v>
      </c>
      <c r="AX74" s="23" t="s">
        <v>53</v>
      </c>
      <c r="AY74" s="20" t="s">
        <v>32</v>
      </c>
      <c r="AZ74" s="23" t="s">
        <v>51</v>
      </c>
      <c r="BA74" s="23" t="s">
        <v>52</v>
      </c>
      <c r="BC74" s="40"/>
      <c r="BF74" s="23" t="s">
        <v>32</v>
      </c>
      <c r="BG74" s="23" t="s">
        <v>33</v>
      </c>
      <c r="BH74" s="23" t="s">
        <v>34</v>
      </c>
      <c r="BI74" s="23" t="s">
        <v>35</v>
      </c>
      <c r="BJ74" s="23" t="s">
        <v>36</v>
      </c>
      <c r="BK74" s="23" t="s">
        <v>37</v>
      </c>
      <c r="BL74" s="23" t="s">
        <v>39</v>
      </c>
      <c r="BM74" s="23" t="s">
        <v>40</v>
      </c>
      <c r="BN74" s="23" t="s">
        <v>41</v>
      </c>
      <c r="BO74" s="23" t="s">
        <v>42</v>
      </c>
      <c r="BP74" s="23" t="s">
        <v>53</v>
      </c>
      <c r="BQ74" s="20" t="s">
        <v>32</v>
      </c>
      <c r="BR74" s="23" t="s">
        <v>51</v>
      </c>
      <c r="BS74" s="23" t="s">
        <v>52</v>
      </c>
      <c r="BU74" s="40"/>
      <c r="BX74" s="23" t="s">
        <v>32</v>
      </c>
      <c r="BY74" s="23" t="s">
        <v>33</v>
      </c>
      <c r="BZ74" s="23" t="s">
        <v>34</v>
      </c>
      <c r="CA74" s="23" t="s">
        <v>35</v>
      </c>
      <c r="CB74" s="23" t="s">
        <v>36</v>
      </c>
      <c r="CC74" s="23" t="s">
        <v>37</v>
      </c>
      <c r="CD74" s="23" t="s">
        <v>39</v>
      </c>
      <c r="CE74" s="23" t="s">
        <v>40</v>
      </c>
      <c r="CF74" s="23" t="s">
        <v>41</v>
      </c>
      <c r="CG74" s="23" t="s">
        <v>42</v>
      </c>
      <c r="CH74" s="23" t="s">
        <v>53</v>
      </c>
      <c r="CI74" s="20" t="s">
        <v>32</v>
      </c>
      <c r="CJ74" s="23" t="s">
        <v>51</v>
      </c>
      <c r="CK74" s="23" t="s">
        <v>52</v>
      </c>
      <c r="CM74" s="40"/>
      <c r="CP74" s="23" t="s">
        <v>32</v>
      </c>
      <c r="CQ74" s="23" t="s">
        <v>33</v>
      </c>
      <c r="CR74" s="23" t="s">
        <v>34</v>
      </c>
      <c r="CS74" s="23" t="s">
        <v>35</v>
      </c>
      <c r="CT74" s="23" t="s">
        <v>36</v>
      </c>
      <c r="CU74" s="23" t="s">
        <v>37</v>
      </c>
      <c r="CV74" s="23" t="s">
        <v>39</v>
      </c>
      <c r="CW74" s="23" t="s">
        <v>40</v>
      </c>
      <c r="CX74" s="23" t="s">
        <v>41</v>
      </c>
      <c r="CY74" s="23" t="s">
        <v>42</v>
      </c>
      <c r="CZ74" s="23" t="s">
        <v>53</v>
      </c>
      <c r="DA74" s="20" t="s">
        <v>32</v>
      </c>
      <c r="DB74" s="23" t="s">
        <v>51</v>
      </c>
      <c r="DC74" s="23" t="s">
        <v>52</v>
      </c>
      <c r="DE74" s="40"/>
      <c r="DH74" s="23" t="s">
        <v>32</v>
      </c>
      <c r="DI74" s="23" t="s">
        <v>33</v>
      </c>
      <c r="DJ74" s="23" t="s">
        <v>34</v>
      </c>
      <c r="DK74" s="23" t="s">
        <v>35</v>
      </c>
      <c r="DL74" s="23" t="s">
        <v>36</v>
      </c>
      <c r="DM74" s="23" t="s">
        <v>37</v>
      </c>
      <c r="DN74" s="23" t="s">
        <v>39</v>
      </c>
      <c r="DO74" s="23" t="s">
        <v>40</v>
      </c>
      <c r="DP74" s="23" t="s">
        <v>41</v>
      </c>
      <c r="DQ74" s="23" t="s">
        <v>42</v>
      </c>
      <c r="DR74" s="23" t="s">
        <v>53</v>
      </c>
      <c r="DS74" s="20" t="s">
        <v>32</v>
      </c>
      <c r="DT74" s="23" t="s">
        <v>51</v>
      </c>
      <c r="DU74" s="23" t="s">
        <v>52</v>
      </c>
    </row>
    <row r="75" spans="1:125" s="21" customFormat="1">
      <c r="A75" s="22" t="s">
        <v>38</v>
      </c>
      <c r="C75" s="8" t="s">
        <v>11</v>
      </c>
      <c r="D75" s="24">
        <f ca="1">D67+D69*F63/100-P61*F63^2/20000</f>
        <v>-17.484537500000002</v>
      </c>
      <c r="E75" s="24">
        <f ca="1">E67+E69*F63/100-P62*F63^2/20000</f>
        <v>-10.712025000000001</v>
      </c>
      <c r="F75" s="24">
        <f ca="1">F67-(F67-F68)/P60*F63/100</f>
        <v>9.4145425531914899</v>
      </c>
      <c r="G75" s="24">
        <f ca="1">G67-(G67-G68)/P60*F63/100</f>
        <v>2.3658297872340426</v>
      </c>
      <c r="H75" s="24">
        <f ca="1">H67-(H67-H68)/P60*F63/100</f>
        <v>0.12557446808510639</v>
      </c>
      <c r="I75" s="24">
        <f ca="1">I67-(I67-I68)/P60*F63/100</f>
        <v>0.18558510638297873</v>
      </c>
      <c r="J75" s="24">
        <f ca="1">(ABS(F75)+ABS(H75))*SIGN(F75)</f>
        <v>9.5401170212765969</v>
      </c>
      <c r="K75" s="24">
        <f ca="1">(ABS(G75)+ABS(I75))*SIGN(G75)</f>
        <v>2.5514148936170211</v>
      </c>
      <c r="L75" s="24">
        <f ca="1">(ABS(J75)+0.3*ABS(K75))*SIGN(J75)</f>
        <v>10.305541489361703</v>
      </c>
      <c r="M75" s="24">
        <f t="shared" ref="M75:M78" ca="1" si="175">(ABS(K75)+0.3*ABS(J75))*SIGN(K75)</f>
        <v>5.4134500000000001</v>
      </c>
      <c r="N75" s="24">
        <f ca="1">IF($C$2&lt;=$C$3,L75,M75)</f>
        <v>10.305541489361703</v>
      </c>
      <c r="O75" s="24">
        <f ca="1">D75</f>
        <v>-17.484537500000002</v>
      </c>
      <c r="P75" s="24">
        <f ca="1">E75+N75</f>
        <v>-0.40648351063829757</v>
      </c>
      <c r="Q75" s="24">
        <f ca="1">E75-N75</f>
        <v>-21.017566489361705</v>
      </c>
      <c r="S75" s="35" t="s">
        <v>38</v>
      </c>
      <c r="U75" s="8" t="s">
        <v>11</v>
      </c>
      <c r="V75" s="24">
        <f ca="1">V67+V69*X63/100-AH61*X63^2/20000</f>
        <v>-11.603637500000001</v>
      </c>
      <c r="W75" s="24">
        <f ca="1">W67+W69*X63/100-AH62*X63^2/20000</f>
        <v>-7.1127249999999993</v>
      </c>
      <c r="X75" s="24">
        <f ca="1">X67-(X67-X68)/AH60*X63/100</f>
        <v>10.586197368421054</v>
      </c>
      <c r="Y75" s="24">
        <f ca="1">Y67-(Y67-Y68)/AH60*X63/100</f>
        <v>2.6598947368421055</v>
      </c>
      <c r="Z75" s="24">
        <f ca="1">Z67-(Z67-Z68)/AH60*X63/100</f>
        <v>0.14196052631578948</v>
      </c>
      <c r="AA75" s="24">
        <f ca="1">AA67-(AA67-AA68)/AH60*X63/100</f>
        <v>0.2082763157894737</v>
      </c>
      <c r="AB75" s="24">
        <f ca="1">(ABS(X75)+ABS(Z75))*SIGN(X75)</f>
        <v>10.728157894736844</v>
      </c>
      <c r="AC75" s="24">
        <f ca="1">(ABS(Y75)+ABS(AA75))*SIGN(Y75)</f>
        <v>2.8681710526315793</v>
      </c>
      <c r="AD75" s="24">
        <f ca="1">(ABS(AB75)+0.3*ABS(AC75))*SIGN(AB75)</f>
        <v>11.588609210526318</v>
      </c>
      <c r="AE75" s="24">
        <f t="shared" ref="AE75:AE78" ca="1" si="176">(ABS(AC75)+0.3*ABS(AB75))*SIGN(AC75)</f>
        <v>6.0866184210526324</v>
      </c>
      <c r="AF75" s="24">
        <f ca="1">IF($C$2&lt;=$C$3,AD75,AE75)</f>
        <v>11.588609210526318</v>
      </c>
      <c r="AG75" s="24">
        <f ca="1">V75</f>
        <v>-11.603637500000001</v>
      </c>
      <c r="AH75" s="24">
        <f ca="1">W75+AF75</f>
        <v>4.4758842105263188</v>
      </c>
      <c r="AI75" s="24">
        <f ca="1">W75-AF75</f>
        <v>-18.701334210526319</v>
      </c>
      <c r="AK75" s="35" t="s">
        <v>38</v>
      </c>
      <c r="AM75" s="8" t="s">
        <v>11</v>
      </c>
      <c r="AN75" s="24">
        <f ca="1">AN67+AN69*AP63/100-AZ61*AP63^2/20000</f>
        <v>-20.287924999999998</v>
      </c>
      <c r="AO75" s="24">
        <f ca="1">AO67+AO69*AP63/100-AZ62*AP63^2/20000</f>
        <v>-12.206550000000002</v>
      </c>
      <c r="AP75" s="24">
        <f ca="1">AP67-(AP67-AP68)/AZ60*AP63/100</f>
        <v>12.991300000000001</v>
      </c>
      <c r="AQ75" s="24">
        <f ca="1">AQ67-(AQ67-AQ68)/AZ60*AP63/100</f>
        <v>3.2432500000000002</v>
      </c>
      <c r="AR75" s="24">
        <f ca="1">AR67-(AR67-AR68)/AZ60*AP63/100</f>
        <v>0.17630000000000001</v>
      </c>
      <c r="AS75" s="24">
        <f ca="1">AS67-(AS67-AS68)/AZ60*AP63/100</f>
        <v>0.25894999999999996</v>
      </c>
      <c r="AT75" s="24">
        <f ca="1">(ABS(AP75)+ABS(AR75))*SIGN(AP75)</f>
        <v>13.1676</v>
      </c>
      <c r="AU75" s="24">
        <f ca="1">(ABS(AQ75)+ABS(AS75))*SIGN(AQ75)</f>
        <v>3.5022000000000002</v>
      </c>
      <c r="AV75" s="24">
        <f ca="1">(ABS(AT75)+0.3*ABS(AU75))*SIGN(AT75)</f>
        <v>14.218260000000001</v>
      </c>
      <c r="AW75" s="24">
        <f t="shared" ref="AW75:AW78" ca="1" si="177">(ABS(AU75)+0.3*ABS(AT75))*SIGN(AU75)</f>
        <v>7.4524799999999995</v>
      </c>
      <c r="AX75" s="24">
        <f ca="1">IF($C$2&lt;=$C$3,AV75,AW75)</f>
        <v>14.218260000000001</v>
      </c>
      <c r="AY75" s="24">
        <f ca="1">AN75</f>
        <v>-20.287924999999998</v>
      </c>
      <c r="AZ75" s="24">
        <f ca="1">AO75+AX75</f>
        <v>2.011709999999999</v>
      </c>
      <c r="BA75" s="24">
        <f ca="1">AO75-AX75</f>
        <v>-26.424810000000001</v>
      </c>
      <c r="BC75" s="35" t="s">
        <v>38</v>
      </c>
      <c r="BE75" s="8" t="s">
        <v>11</v>
      </c>
      <c r="BF75" s="24">
        <f ca="1">BF67+BF69*BH63/100-BR61*BH63^2/20000</f>
        <v>-36.577150000000003</v>
      </c>
      <c r="BG75" s="24">
        <f ca="1">BG67+BG69*BH63/100-BR62*BH63^2/20000</f>
        <v>-21.7833875</v>
      </c>
      <c r="BH75" s="24">
        <f ca="1">BH67-(BH67-BH68)/BR60*BH63/100</f>
        <v>48.988937500000006</v>
      </c>
      <c r="BI75" s="24">
        <f ca="1">BI67-(BI67-BI68)/BR60*BH63/100</f>
        <v>12.331890625</v>
      </c>
      <c r="BJ75" s="24">
        <f ca="1">BJ67-(BJ67-BJ68)/BR60*BH63/100</f>
        <v>0.65109375000000003</v>
      </c>
      <c r="BK75" s="24">
        <f ca="1">BK67-(BK67-BK68)/BR60*BH63/100</f>
        <v>0.9579375</v>
      </c>
      <c r="BL75" s="24">
        <f ca="1">(ABS(BH75)+ABS(BJ75))*SIGN(BH75)</f>
        <v>49.640031250000007</v>
      </c>
      <c r="BM75" s="24">
        <f ca="1">(ABS(BI75)+ABS(BK75))*SIGN(BI75)</f>
        <v>13.289828125</v>
      </c>
      <c r="BN75" s="24">
        <f ca="1">(ABS(BL75)+0.3*ABS(BM75))*SIGN(BL75)</f>
        <v>53.626979687500004</v>
      </c>
      <c r="BO75" s="24">
        <f t="shared" ref="BO75:BO78" ca="1" si="178">(ABS(BM75)+0.3*ABS(BL75))*SIGN(BM75)</f>
        <v>28.1818375</v>
      </c>
      <c r="BP75" s="24">
        <f ca="1">IF($C$2&lt;=$C$3,BN75,BO75)</f>
        <v>53.626979687500004</v>
      </c>
      <c r="BQ75" s="24">
        <f ca="1">BF75</f>
        <v>-36.577150000000003</v>
      </c>
      <c r="BR75" s="24">
        <f ca="1">BG75+BP75</f>
        <v>31.843592187500004</v>
      </c>
      <c r="BS75" s="24">
        <f ca="1">BG75-BP75</f>
        <v>-75.4103671875</v>
      </c>
      <c r="BU75" s="35" t="s">
        <v>38</v>
      </c>
      <c r="BW75" s="8" t="s">
        <v>11</v>
      </c>
      <c r="BX75" s="24">
        <f ca="1">BX67+BX69*BZ63/100-CJ61*BZ63^2/20000</f>
        <v>-38.639450000000004</v>
      </c>
      <c r="BY75" s="24">
        <f ca="1">BY67+BY69*BZ63/100-CJ62*BZ63^2/20000</f>
        <v>-23.159487500000004</v>
      </c>
      <c r="BZ75" s="24">
        <f ca="1">BZ67-(BZ67-BZ68)/CJ60*BZ63/100</f>
        <v>74.853750000000005</v>
      </c>
      <c r="CA75" s="24">
        <f ca="1">CA67-(CA67-CA68)/CJ60*BZ63/100</f>
        <v>18.764833333333332</v>
      </c>
      <c r="CB75" s="24">
        <f ca="1">CB67-(CB67-CB68)/CJ60*BZ63/100</f>
        <v>1.0048333333333332</v>
      </c>
      <c r="CC75" s="24">
        <f ca="1">CC67-(CC67-CC68)/CJ60*BZ63/100</f>
        <v>1.4780833333333334</v>
      </c>
      <c r="CD75" s="24">
        <f ca="1">(ABS(BZ75)+ABS(CB75))*SIGN(BZ75)</f>
        <v>75.858583333333343</v>
      </c>
      <c r="CE75" s="24">
        <f ca="1">(ABS(CA75)+ABS(CC75))*SIGN(CA75)</f>
        <v>20.242916666666666</v>
      </c>
      <c r="CF75" s="24">
        <f ca="1">(ABS(CD75)+0.3*ABS(CE75))*SIGN(CD75)</f>
        <v>81.931458333333339</v>
      </c>
      <c r="CG75" s="24">
        <f t="shared" ref="CG75:CG78" ca="1" si="179">(ABS(CE75)+0.3*ABS(CD75))*SIGN(CE75)</f>
        <v>43.000491666666669</v>
      </c>
      <c r="CH75" s="24">
        <f ca="1">IF($C$2&lt;=$C$3,CF75,CG75)</f>
        <v>81.931458333333339</v>
      </c>
      <c r="CI75" s="24">
        <f ca="1">BX75</f>
        <v>-38.639450000000004</v>
      </c>
      <c r="CJ75" s="24">
        <f ca="1">BY75+CH75</f>
        <v>58.771970833333334</v>
      </c>
      <c r="CK75" s="24">
        <f ca="1">BY75-CH75</f>
        <v>-105.09094583333334</v>
      </c>
      <c r="CM75" s="35" t="s">
        <v>38</v>
      </c>
      <c r="CO75" s="8" t="s">
        <v>11</v>
      </c>
      <c r="CP75" s="24">
        <f ca="1">CP67+CP69*CR63/100-DB61*CR63^2/20000</f>
        <v>-3.4794499999999977</v>
      </c>
      <c r="CQ75" s="24">
        <f ca="1">CQ67+CQ69*CR63/100-DB62*CR63^2/20000</f>
        <v>-2.2005874999999993</v>
      </c>
      <c r="CR75" s="24">
        <f ca="1">CR67-(CR67-CR68)/DB60*CR63/100</f>
        <v>60.379930555555553</v>
      </c>
      <c r="CS75" s="24">
        <f ca="1">CS67-(CS67-CS68)/DB60*CR63/100</f>
        <v>15.207444444444445</v>
      </c>
      <c r="CT75" s="24">
        <f ca="1">CT67-(CT67-CT68)/DB60*CR63/100</f>
        <v>0.80369444444444438</v>
      </c>
      <c r="CU75" s="24">
        <f ca="1">CU67-(CU67-CU68)/DB60*CR63/100</f>
        <v>1.1819999999999999</v>
      </c>
      <c r="CV75" s="24">
        <f ca="1">(ABS(CR75)+ABS(CT75))*SIGN(CR75)</f>
        <v>61.183624999999999</v>
      </c>
      <c r="CW75" s="24">
        <f ca="1">(ABS(CS75)+ABS(CU75))*SIGN(CS75)</f>
        <v>16.389444444444443</v>
      </c>
      <c r="CX75" s="24">
        <f ca="1">(ABS(CV75)+0.3*ABS(CW75))*SIGN(CV75)</f>
        <v>66.100458333333336</v>
      </c>
      <c r="CY75" s="24">
        <f t="shared" ref="CY75:CY78" ca="1" si="180">(ABS(CW75)+0.3*ABS(CV75))*SIGN(CW75)</f>
        <v>34.744531944444446</v>
      </c>
      <c r="CZ75" s="24">
        <f ca="1">IF($C$2&lt;=$C$3,CX75,CY75)</f>
        <v>66.100458333333336</v>
      </c>
      <c r="DA75" s="24">
        <f ca="1">CP75</f>
        <v>-3.4794499999999977</v>
      </c>
      <c r="DB75" s="24">
        <f ca="1">CQ75+CZ75</f>
        <v>63.899870833333338</v>
      </c>
      <c r="DC75" s="24">
        <f ca="1">CQ75-CZ75</f>
        <v>-68.301045833333333</v>
      </c>
      <c r="DE75" s="35" t="s">
        <v>38</v>
      </c>
      <c r="DG75" s="8" t="s">
        <v>11</v>
      </c>
      <c r="DH75" s="24">
        <f ca="1">DH67+DH69*DJ63/100-DT61*DJ63^2/20000</f>
        <v>-3.4794499999999977</v>
      </c>
      <c r="DI75" s="24">
        <f ca="1">DI67+DI69*DJ63/100-DT62*DJ63^2/20000</f>
        <v>-2.2005874999999993</v>
      </c>
      <c r="DJ75" s="24">
        <f ca="1">DJ67-(DJ67-DJ68)/DT60*DJ63/100</f>
        <v>60.379930555555553</v>
      </c>
      <c r="DK75" s="24">
        <f ca="1">DK67-(DK67-DK68)/DT60*DJ63/100</f>
        <v>15.207444444444445</v>
      </c>
      <c r="DL75" s="24">
        <f ca="1">DL67-(DL67-DL68)/DT60*DJ63/100</f>
        <v>0.80369444444444438</v>
      </c>
      <c r="DM75" s="24">
        <f ca="1">DM67-(DM67-DM68)/DT60*DJ63/100</f>
        <v>1.1819999999999999</v>
      </c>
      <c r="DN75" s="24">
        <f ca="1">(ABS(DJ75)+ABS(DL75))*SIGN(DJ75)</f>
        <v>61.183624999999999</v>
      </c>
      <c r="DO75" s="24">
        <f ca="1">(ABS(DK75)+ABS(DM75))*SIGN(DK75)</f>
        <v>16.389444444444443</v>
      </c>
      <c r="DP75" s="24">
        <f ca="1">(ABS(DN75)+0.3*ABS(DO75))*SIGN(DN75)</f>
        <v>66.100458333333336</v>
      </c>
      <c r="DQ75" s="24">
        <f t="shared" ref="DQ75:DQ78" ca="1" si="181">(ABS(DO75)+0.3*ABS(DN75))*SIGN(DO75)</f>
        <v>34.744531944444446</v>
      </c>
      <c r="DR75" s="24">
        <f ca="1">IF($C$2&lt;=$C$3,DP75,DQ75)</f>
        <v>66.100458333333336</v>
      </c>
      <c r="DS75" s="24">
        <f ca="1">DH75</f>
        <v>-3.4794499999999977</v>
      </c>
      <c r="DT75" s="24">
        <f ca="1">DI75+DR75</f>
        <v>63.899870833333338</v>
      </c>
      <c r="DU75" s="24">
        <f ca="1">DI75-DR75</f>
        <v>-68.301045833333333</v>
      </c>
    </row>
    <row r="76" spans="1:125" s="21" customFormat="1">
      <c r="C76" s="8" t="s">
        <v>10</v>
      </c>
      <c r="D76" s="24">
        <f ca="1">D68-D70*F64/100-P61*F64^2/20000</f>
        <v>-18.017387499999998</v>
      </c>
      <c r="E76" s="24">
        <f ca="1">E68-E70*F64/100-P62*F64^2/20000</f>
        <v>-11.037825</v>
      </c>
      <c r="F76" s="24">
        <f ca="1">F68-(F68-F67)/P60*F63/100</f>
        <v>-9.0495425531914897</v>
      </c>
      <c r="G76" s="24">
        <f ca="1">G68-(G68-G67)/P60*F63/100</f>
        <v>-2.2738297872340425</v>
      </c>
      <c r="H76" s="24">
        <f ca="1">H68-(H68-H67)/P60*F63/100</f>
        <v>-0.12157446808510639</v>
      </c>
      <c r="I76" s="24">
        <f ca="1">I68-(I68-I67)/P60*F63/100</f>
        <v>-0.17858510638297873</v>
      </c>
      <c r="J76" s="24">
        <f t="shared" ref="J76:K78" ca="1" si="182">(ABS(F76)+ABS(H76))*SIGN(F76)</f>
        <v>-9.1711170212765953</v>
      </c>
      <c r="K76" s="24">
        <f t="shared" ca="1" si="182"/>
        <v>-2.4524148936170214</v>
      </c>
      <c r="L76" s="24">
        <f t="shared" ref="L76:L78" ca="1" si="183">(ABS(J76)+0.3*ABS(K76))*SIGN(J76)</f>
        <v>-9.9068414893617014</v>
      </c>
      <c r="M76" s="24">
        <f t="shared" ca="1" si="175"/>
        <v>-5.2037499999999994</v>
      </c>
      <c r="N76" s="24">
        <f ca="1">IF($C$2&lt;=$C$3,L76,M76)</f>
        <v>-9.9068414893617014</v>
      </c>
      <c r="O76" s="24">
        <f t="shared" ref="O76:O78" ca="1" si="184">D76</f>
        <v>-18.017387499999998</v>
      </c>
      <c r="P76" s="24">
        <f t="shared" ref="P76:P78" ca="1" si="185">E76+N76</f>
        <v>-20.944666489361701</v>
      </c>
      <c r="Q76" s="24">
        <f t="shared" ref="Q76:Q78" ca="1" si="186">E76-N76</f>
        <v>-1.1309835106382984</v>
      </c>
      <c r="S76" s="40"/>
      <c r="U76" s="8" t="s">
        <v>10</v>
      </c>
      <c r="V76" s="24">
        <f ca="1">V68-V70*X64/100-AH61*X64^2/20000</f>
        <v>-11.8291375</v>
      </c>
      <c r="W76" s="24">
        <f ca="1">W68-W70*X64/100-AH62*X64^2/20000</f>
        <v>-7.2278249999999993</v>
      </c>
      <c r="X76" s="24">
        <f ca="1">X68-(X68-X67)/AH60*X63/100</f>
        <v>-10.409197368421053</v>
      </c>
      <c r="Y76" s="24">
        <f ca="1">Y68-(Y68-Y67)/AH60*X63/100</f>
        <v>-2.6158947368421055</v>
      </c>
      <c r="Z76" s="24">
        <f ca="1">Z68-(Z68-Z67)/AH60*X63/100</f>
        <v>-0.13896052631578948</v>
      </c>
      <c r="AA76" s="24">
        <f ca="1">AA68-(AA68-AA67)/AH60*X63/100</f>
        <v>-0.2052763157894737</v>
      </c>
      <c r="AB76" s="24">
        <f t="shared" ref="AB76:AC78" ca="1" si="187">(ABS(X76)+ABS(Z76))*SIGN(X76)</f>
        <v>-10.548157894736843</v>
      </c>
      <c r="AC76" s="24">
        <f t="shared" ca="1" si="187"/>
        <v>-2.8211710526315792</v>
      </c>
      <c r="AD76" s="24">
        <f t="shared" ref="AD76:AD78" ca="1" si="188">(ABS(AB76)+0.3*ABS(AC76))*SIGN(AB76)</f>
        <v>-11.394509210526316</v>
      </c>
      <c r="AE76" s="24">
        <f t="shared" ca="1" si="176"/>
        <v>-5.9856184210526315</v>
      </c>
      <c r="AF76" s="24">
        <f ca="1">IF($C$2&lt;=$C$3,AD76,AE76)</f>
        <v>-11.394509210526316</v>
      </c>
      <c r="AG76" s="24">
        <f t="shared" ref="AG76:AG78" ca="1" si="189">V76</f>
        <v>-11.8291375</v>
      </c>
      <c r="AH76" s="24">
        <f t="shared" ref="AH76:AH78" ca="1" si="190">W76+AF76</f>
        <v>-18.622334210526315</v>
      </c>
      <c r="AI76" s="24">
        <f t="shared" ref="AI76:AI78" ca="1" si="191">W76-AF76</f>
        <v>4.1666842105263164</v>
      </c>
      <c r="AK76" s="40"/>
      <c r="AM76" s="8" t="s">
        <v>10</v>
      </c>
      <c r="AN76" s="24">
        <f ca="1">AN68-AN70*AP64/100-AZ61*AP64^2/20000</f>
        <v>-18.612924999999997</v>
      </c>
      <c r="AO76" s="24">
        <f ca="1">AO68-AO70*AP64/100-AZ62*AP64^2/20000</f>
        <v>-11.22645</v>
      </c>
      <c r="AP76" s="24">
        <f ca="1">AP68-(AP68-AP67)/AZ60*AP63/100</f>
        <v>-10.4573</v>
      </c>
      <c r="AQ76" s="24">
        <f ca="1">AQ68-(AQ68-AQ67)/AZ60*AP63/100</f>
        <v>-2.6022500000000002</v>
      </c>
      <c r="AR76" s="24">
        <f ca="1">AR68-(AR68-AR67)/AZ60*AP63/100</f>
        <v>-0.14230000000000001</v>
      </c>
      <c r="AS76" s="24">
        <f ca="1">AS68-(AS68-AS67)/AZ60*AP63/100</f>
        <v>-0.20995</v>
      </c>
      <c r="AT76" s="24">
        <f t="shared" ref="AT76:AU78" ca="1" si="192">(ABS(AP76)+ABS(AR76))*SIGN(AP76)</f>
        <v>-10.599600000000001</v>
      </c>
      <c r="AU76" s="24">
        <f t="shared" ca="1" si="192"/>
        <v>-2.8122000000000003</v>
      </c>
      <c r="AV76" s="24">
        <f t="shared" ref="AV76:AV78" ca="1" si="193">(ABS(AT76)+0.3*ABS(AU76))*SIGN(AT76)</f>
        <v>-11.44326</v>
      </c>
      <c r="AW76" s="24">
        <f t="shared" ca="1" si="177"/>
        <v>-5.9920800000000005</v>
      </c>
      <c r="AX76" s="24">
        <f ca="1">IF($C$2&lt;=$C$3,AV76,AW76)</f>
        <v>-11.44326</v>
      </c>
      <c r="AY76" s="24">
        <f t="shared" ref="AY76:AY78" ca="1" si="194">AN76</f>
        <v>-18.612924999999997</v>
      </c>
      <c r="AZ76" s="24">
        <f t="shared" ref="AZ76:AZ78" ca="1" si="195">AO76+AX76</f>
        <v>-22.669710000000002</v>
      </c>
      <c r="BA76" s="24">
        <f t="shared" ref="BA76:BA78" ca="1" si="196">AO76-AX76</f>
        <v>0.21681000000000061</v>
      </c>
      <c r="BC76" s="40"/>
      <c r="BE76" s="8" t="s">
        <v>10</v>
      </c>
      <c r="BF76" s="24">
        <f ca="1">BF68-BF70*BH64/100-BR61*BH64^2/20000</f>
        <v>-8.0209499999999974</v>
      </c>
      <c r="BG76" s="24">
        <f ca="1">BG68-BG70*BH64/100-BR62*BH64^2/20000</f>
        <v>-4.9947874999999993</v>
      </c>
      <c r="BH76" s="24">
        <f ca="1">BH68-(BH68-BH67)/BR60*BH63/100</f>
        <v>-68.790937499999998</v>
      </c>
      <c r="BI76" s="24">
        <f ca="1">BI68-(BI68-BI67)/BR60*BH63/100</f>
        <v>-17.346890625</v>
      </c>
      <c r="BJ76" s="24">
        <f ca="1">BJ68-(BJ68-BJ67)/BR60*BH63/100</f>
        <v>-0.91309375000000004</v>
      </c>
      <c r="BK76" s="24">
        <f ca="1">BK68-(BK68-BK67)/BR60*BH63/100</f>
        <v>-1.3439375</v>
      </c>
      <c r="BL76" s="24">
        <f t="shared" ref="BL76:BM78" ca="1" si="197">(ABS(BH76)+ABS(BJ76))*SIGN(BH76)</f>
        <v>-69.70403125</v>
      </c>
      <c r="BM76" s="24">
        <f t="shared" ca="1" si="197"/>
        <v>-18.690828124999999</v>
      </c>
      <c r="BN76" s="24">
        <f t="shared" ref="BN76:BN78" ca="1" si="198">(ABS(BL76)+0.3*ABS(BM76))*SIGN(BL76)</f>
        <v>-75.311279687500004</v>
      </c>
      <c r="BO76" s="24">
        <f t="shared" ca="1" si="178"/>
        <v>-39.602037499999994</v>
      </c>
      <c r="BP76" s="24">
        <f ca="1">IF($C$2&lt;=$C$3,BN76,BO76)</f>
        <v>-75.311279687500004</v>
      </c>
      <c r="BQ76" s="24">
        <f t="shared" ref="BQ76:BQ78" ca="1" si="199">BF76</f>
        <v>-8.0209499999999974</v>
      </c>
      <c r="BR76" s="24">
        <f t="shared" ref="BR76:BR78" ca="1" si="200">BG76+BP76</f>
        <v>-80.306067187500005</v>
      </c>
      <c r="BS76" s="24">
        <f t="shared" ref="BS76:BS78" ca="1" si="201">BG76-BP76</f>
        <v>70.316492187500003</v>
      </c>
      <c r="BU76" s="40"/>
      <c r="BW76" s="8" t="s">
        <v>10</v>
      </c>
      <c r="BX76" s="24">
        <f ca="1">BX68-BX70*BZ64/100-CJ61*BZ64^2/20000</f>
        <v>-38.886449999999996</v>
      </c>
      <c r="BY76" s="24">
        <f ca="1">BY68-BY70*BZ64/100-CJ62*BZ64^2/20000</f>
        <v>-23.3410875</v>
      </c>
      <c r="BZ76" s="24">
        <f ca="1">BZ68-(BZ68-BZ67)/CJ60*BZ63/100</f>
        <v>-75.008750000000006</v>
      </c>
      <c r="CA76" s="24">
        <f ca="1">CA68-(CA68-CA67)/CJ60*BZ63/100</f>
        <v>-18.806833333333334</v>
      </c>
      <c r="CB76" s="24">
        <f ca="1">CB68-(CB68-CB67)/CJ60*BZ63/100</f>
        <v>-1.0068333333333332</v>
      </c>
      <c r="CC76" s="24">
        <f ca="1">CC68-(CC68-CC67)/CJ60*BZ63/100</f>
        <v>-1.4810833333333333</v>
      </c>
      <c r="CD76" s="24">
        <f t="shared" ref="CD76:CE78" ca="1" si="202">(ABS(BZ76)+ABS(CB76))*SIGN(BZ76)</f>
        <v>-76.015583333333339</v>
      </c>
      <c r="CE76" s="24">
        <f t="shared" ca="1" si="202"/>
        <v>-20.287916666666668</v>
      </c>
      <c r="CF76" s="24">
        <f t="shared" ref="CF76:CF78" ca="1" si="203">(ABS(CD76)+0.3*ABS(CE76))*SIGN(CD76)</f>
        <v>-82.101958333333343</v>
      </c>
      <c r="CG76" s="24">
        <f t="shared" ca="1" si="179"/>
        <v>-43.092591666666664</v>
      </c>
      <c r="CH76" s="24">
        <f ca="1">IF($C$2&lt;=$C$3,CF76,CG76)</f>
        <v>-82.101958333333343</v>
      </c>
      <c r="CI76" s="24">
        <f t="shared" ref="CI76:CI78" ca="1" si="204">BX76</f>
        <v>-38.886449999999996</v>
      </c>
      <c r="CJ76" s="24">
        <f t="shared" ref="CJ76:CJ78" ca="1" si="205">BY76+CH76</f>
        <v>-105.44304583333334</v>
      </c>
      <c r="CK76" s="24">
        <f t="shared" ref="CK76:CK78" ca="1" si="206">BY76-CH76</f>
        <v>58.760870833333342</v>
      </c>
      <c r="CM76" s="40"/>
      <c r="CO76" s="8" t="s">
        <v>10</v>
      </c>
      <c r="CP76" s="24">
        <f ca="1">CP68-CP70*CR64/100-DB61*CR64^2/20000</f>
        <v>-44.392050000000005</v>
      </c>
      <c r="CQ76" s="24">
        <f ca="1">CQ68-CQ70*CR64/100-DB62*CR64^2/20000</f>
        <v>-26.481387499999997</v>
      </c>
      <c r="CR76" s="24">
        <f ca="1">CR68-(CR68-CR67)/DB60*CR63/100</f>
        <v>-46.174930555555555</v>
      </c>
      <c r="CS76" s="24">
        <f ca="1">CS68-(CS68-CS67)/DB60*CR63/100</f>
        <v>-11.601444444444443</v>
      </c>
      <c r="CT76" s="24">
        <f ca="1">CT68-(CT68-CT67)/DB60*CR63/100</f>
        <v>-0.61569444444444443</v>
      </c>
      <c r="CU76" s="24">
        <f ca="1">CU68-(CU68-CU67)/DB60*CR63/100</f>
        <v>-0.90599999999999992</v>
      </c>
      <c r="CV76" s="24">
        <f t="shared" ref="CV76:CW78" ca="1" si="207">(ABS(CR76)+ABS(CT76))*SIGN(CR76)</f>
        <v>-46.790624999999999</v>
      </c>
      <c r="CW76" s="24">
        <f t="shared" ca="1" si="207"/>
        <v>-12.507444444444443</v>
      </c>
      <c r="CX76" s="24">
        <f t="shared" ref="CX76:CX78" ca="1" si="208">(ABS(CV76)+0.3*ABS(CW76))*SIGN(CV76)</f>
        <v>-50.542858333333328</v>
      </c>
      <c r="CY76" s="24">
        <f t="shared" ca="1" si="180"/>
        <v>-26.544631944444443</v>
      </c>
      <c r="CZ76" s="24">
        <f ca="1">IF($C$2&lt;=$C$3,CX76,CY76)</f>
        <v>-50.542858333333328</v>
      </c>
      <c r="DA76" s="24">
        <f t="shared" ref="DA76:DA78" ca="1" si="209">CP76</f>
        <v>-44.392050000000005</v>
      </c>
      <c r="DB76" s="24">
        <f t="shared" ref="DB76:DB78" ca="1" si="210">CQ76+CZ76</f>
        <v>-77.024245833333325</v>
      </c>
      <c r="DC76" s="24">
        <f t="shared" ref="DC76:DC78" ca="1" si="211">CQ76-CZ76</f>
        <v>24.061470833333331</v>
      </c>
      <c r="DE76" s="40"/>
      <c r="DG76" s="8" t="s">
        <v>10</v>
      </c>
      <c r="DH76" s="24">
        <f ca="1">DH68-DH70*DJ64/100-DT61*DJ64^2/20000</f>
        <v>-26.45205</v>
      </c>
      <c r="DI76" s="24">
        <f ca="1">DI68-DI70*DJ64/100-DT62*DJ64^2/20000</f>
        <v>-15.742287499999998</v>
      </c>
      <c r="DJ76" s="24">
        <f ca="1">DJ68-(DJ68-DJ67)/DT60*DJ63/100</f>
        <v>-46.174930555555555</v>
      </c>
      <c r="DK76" s="24">
        <f ca="1">DK68-(DK68-DK67)/DT60*DJ63/100</f>
        <v>-11.601444444444443</v>
      </c>
      <c r="DL76" s="24">
        <f ca="1">DL68-(DL68-DL67)/DT60*DJ63/100</f>
        <v>-0.61569444444444443</v>
      </c>
      <c r="DM76" s="24">
        <f ca="1">DM68-(DM68-DM67)/DT60*DJ63/100</f>
        <v>-0.90599999999999992</v>
      </c>
      <c r="DN76" s="24">
        <f t="shared" ref="DN76:DO78" ca="1" si="212">(ABS(DJ76)+ABS(DL76))*SIGN(DJ76)</f>
        <v>-46.790624999999999</v>
      </c>
      <c r="DO76" s="24">
        <f t="shared" ca="1" si="212"/>
        <v>-12.507444444444443</v>
      </c>
      <c r="DP76" s="24">
        <f t="shared" ref="DP76:DP78" ca="1" si="213">(ABS(DN76)+0.3*ABS(DO76))*SIGN(DN76)</f>
        <v>-50.542858333333328</v>
      </c>
      <c r="DQ76" s="24">
        <f t="shared" ca="1" si="181"/>
        <v>-26.544631944444443</v>
      </c>
      <c r="DR76" s="24">
        <f ca="1">IF($C$2&lt;=$C$3,DP76,DQ76)</f>
        <v>-50.542858333333328</v>
      </c>
      <c r="DS76" s="24">
        <f t="shared" ref="DS76:DS78" ca="1" si="214">DH76</f>
        <v>-26.45205</v>
      </c>
      <c r="DT76" s="24">
        <f t="shared" ref="DT76:DT78" ca="1" si="215">DI76+DR76</f>
        <v>-66.285145833333331</v>
      </c>
      <c r="DU76" s="24">
        <f t="shared" ref="DU76:DU78" ca="1" si="216">DI76-DR76</f>
        <v>34.800570833333332</v>
      </c>
    </row>
    <row r="77" spans="1:125" s="21" customFormat="1">
      <c r="C77" s="8" t="s">
        <v>9</v>
      </c>
      <c r="D77" s="24">
        <f ca="1">D69-P61*F63/100</f>
        <v>26.5215</v>
      </c>
      <c r="E77" s="24">
        <f ca="1">E69-P62*F63/100</f>
        <v>16.25</v>
      </c>
      <c r="F77" s="24">
        <f t="shared" ref="F77:I78" ca="1" si="217">F69</f>
        <v>-4.1959999999999997</v>
      </c>
      <c r="G77" s="24">
        <f t="shared" ca="1" si="217"/>
        <v>-1.0549999999999999</v>
      </c>
      <c r="H77" s="24">
        <f t="shared" ca="1" si="217"/>
        <v>-5.6000000000000001E-2</v>
      </c>
      <c r="I77" s="24">
        <f t="shared" ca="1" si="217"/>
        <v>-8.3000000000000004E-2</v>
      </c>
      <c r="J77" s="24">
        <f t="shared" ca="1" si="182"/>
        <v>-4.2519999999999998</v>
      </c>
      <c r="K77" s="24">
        <f t="shared" ca="1" si="182"/>
        <v>-1.1379999999999999</v>
      </c>
      <c r="L77" s="24">
        <f t="shared" ca="1" si="183"/>
        <v>-4.5933999999999999</v>
      </c>
      <c r="M77" s="24">
        <f t="shared" ca="1" si="175"/>
        <v>-2.4135999999999997</v>
      </c>
      <c r="N77" s="24">
        <f ca="1">IF($C$2&lt;=$C$3,L77,M77)</f>
        <v>-4.5933999999999999</v>
      </c>
      <c r="O77" s="24">
        <f t="shared" ca="1" si="184"/>
        <v>26.5215</v>
      </c>
      <c r="P77" s="24">
        <f t="shared" ca="1" si="185"/>
        <v>11.656600000000001</v>
      </c>
      <c r="Q77" s="24">
        <f t="shared" ca="1" si="186"/>
        <v>20.843399999999999</v>
      </c>
      <c r="S77" s="40"/>
      <c r="U77" s="8" t="s">
        <v>9</v>
      </c>
      <c r="V77" s="24">
        <f ca="1">V69-AH61*X63/100</f>
        <v>21.127499999999998</v>
      </c>
      <c r="W77" s="24">
        <f ca="1">W69-AH62*X63/100</f>
        <v>12.952</v>
      </c>
      <c r="X77" s="24">
        <f t="shared" ref="X77:AA78" ca="1" si="218">X69</f>
        <v>-5.9989999999999997</v>
      </c>
      <c r="Y77" s="24">
        <f t="shared" ca="1" si="218"/>
        <v>-1.5069999999999999</v>
      </c>
      <c r="Z77" s="24">
        <f t="shared" ca="1" si="218"/>
        <v>-0.08</v>
      </c>
      <c r="AA77" s="24">
        <f t="shared" ca="1" si="218"/>
        <v>-0.11799999999999999</v>
      </c>
      <c r="AB77" s="24">
        <f t="shared" ca="1" si="187"/>
        <v>-6.0789999999999997</v>
      </c>
      <c r="AC77" s="24">
        <f t="shared" ca="1" si="187"/>
        <v>-1.625</v>
      </c>
      <c r="AD77" s="24">
        <f t="shared" ca="1" si="188"/>
        <v>-6.5664999999999996</v>
      </c>
      <c r="AE77" s="24">
        <f t="shared" ca="1" si="176"/>
        <v>-3.4486999999999997</v>
      </c>
      <c r="AF77" s="24">
        <f ca="1">IF($C$2&lt;=$C$3,AD77,AE77)</f>
        <v>-6.5664999999999996</v>
      </c>
      <c r="AG77" s="24">
        <f t="shared" ca="1" si="189"/>
        <v>21.127499999999998</v>
      </c>
      <c r="AH77" s="24">
        <f t="shared" ca="1" si="190"/>
        <v>6.3855000000000004</v>
      </c>
      <c r="AI77" s="24">
        <f t="shared" ca="1" si="191"/>
        <v>19.5185</v>
      </c>
      <c r="AK77" s="40"/>
      <c r="AM77" s="8" t="s">
        <v>9</v>
      </c>
      <c r="AN77" s="24">
        <f ca="1">AN69-AZ61*AP63/100</f>
        <v>49.030999999999999</v>
      </c>
      <c r="AO77" s="24">
        <f ca="1">AO69-AZ62*AP63/100</f>
        <v>29.522999999999996</v>
      </c>
      <c r="AP77" s="24">
        <f t="shared" ref="AP77:AS78" ca="1" si="219">AP69</f>
        <v>-8.6839999999999993</v>
      </c>
      <c r="AQ77" s="24">
        <f t="shared" ca="1" si="219"/>
        <v>-2.165</v>
      </c>
      <c r="AR77" s="24">
        <f t="shared" ca="1" si="219"/>
        <v>-0.11799999999999999</v>
      </c>
      <c r="AS77" s="24">
        <f t="shared" ca="1" si="219"/>
        <v>-0.17299999999999999</v>
      </c>
      <c r="AT77" s="24">
        <f t="shared" ca="1" si="192"/>
        <v>-8.8019999999999996</v>
      </c>
      <c r="AU77" s="24">
        <f t="shared" ca="1" si="192"/>
        <v>-2.3380000000000001</v>
      </c>
      <c r="AV77" s="24">
        <f t="shared" ca="1" si="193"/>
        <v>-9.5033999999999992</v>
      </c>
      <c r="AW77" s="24">
        <f t="shared" ca="1" si="177"/>
        <v>-4.9786000000000001</v>
      </c>
      <c r="AX77" s="24">
        <f ca="1">IF($C$2&lt;=$C$3,AV77,AW77)</f>
        <v>-9.5033999999999992</v>
      </c>
      <c r="AY77" s="24">
        <f t="shared" ca="1" si="194"/>
        <v>49.030999999999999</v>
      </c>
      <c r="AZ77" s="24">
        <f t="shared" ca="1" si="195"/>
        <v>20.019599999999997</v>
      </c>
      <c r="BA77" s="24">
        <f t="shared" ca="1" si="196"/>
        <v>39.026399999999995</v>
      </c>
      <c r="BC77" s="40"/>
      <c r="BE77" s="8" t="s">
        <v>9</v>
      </c>
      <c r="BF77" s="24">
        <f ca="1">BF69-BR61*BH63/100</f>
        <v>81.801999999999992</v>
      </c>
      <c r="BG77" s="24">
        <f ca="1">BG69-BR62*BH63/100</f>
        <v>48.918499999999995</v>
      </c>
      <c r="BH77" s="24">
        <f t="shared" ref="BH77:BK78" ca="1" si="220">BH69</f>
        <v>-40.613999999999997</v>
      </c>
      <c r="BI77" s="24">
        <f t="shared" ca="1" si="220"/>
        <v>-10.234</v>
      </c>
      <c r="BJ77" s="24">
        <f t="shared" ca="1" si="220"/>
        <v>-0.53900000000000003</v>
      </c>
      <c r="BK77" s="24">
        <f t="shared" ca="1" si="220"/>
        <v>-0.79400000000000004</v>
      </c>
      <c r="BL77" s="24">
        <f t="shared" ca="1" si="197"/>
        <v>-41.152999999999999</v>
      </c>
      <c r="BM77" s="24">
        <f t="shared" ca="1" si="197"/>
        <v>-11.028</v>
      </c>
      <c r="BN77" s="24">
        <f t="shared" ca="1" si="198"/>
        <v>-44.461399999999998</v>
      </c>
      <c r="BO77" s="24">
        <f t="shared" ca="1" si="178"/>
        <v>-23.373899999999999</v>
      </c>
      <c r="BP77" s="24">
        <f ca="1">IF($C$2&lt;=$C$3,BN77,BO77)</f>
        <v>-44.461399999999998</v>
      </c>
      <c r="BQ77" s="24">
        <f t="shared" ca="1" si="199"/>
        <v>81.801999999999992</v>
      </c>
      <c r="BR77" s="24">
        <f t="shared" ca="1" si="200"/>
        <v>4.457099999999997</v>
      </c>
      <c r="BS77" s="24">
        <f t="shared" ca="1" si="201"/>
        <v>93.379899999999992</v>
      </c>
      <c r="BU77" s="40"/>
      <c r="BW77" s="8" t="s">
        <v>9</v>
      </c>
      <c r="BX77" s="24">
        <f ca="1">BX69-CJ61*BZ63/100</f>
        <v>92.26</v>
      </c>
      <c r="BY77" s="24">
        <f ca="1">BY69-CJ62*BZ63/100</f>
        <v>55.3005</v>
      </c>
      <c r="BZ77" s="24">
        <f t="shared" ref="BZ77:CC78" ca="1" si="221">BZ69</f>
        <v>-42.817999999999998</v>
      </c>
      <c r="CA77" s="24">
        <f t="shared" ca="1" si="221"/>
        <v>-10.734999999999999</v>
      </c>
      <c r="CB77" s="24">
        <f t="shared" ca="1" si="221"/>
        <v>-0.57499999999999996</v>
      </c>
      <c r="CC77" s="24">
        <f t="shared" ca="1" si="221"/>
        <v>-0.84499999999999997</v>
      </c>
      <c r="CD77" s="24">
        <f t="shared" ca="1" si="202"/>
        <v>-43.393000000000001</v>
      </c>
      <c r="CE77" s="24">
        <f t="shared" ca="1" si="202"/>
        <v>-11.58</v>
      </c>
      <c r="CF77" s="24">
        <f t="shared" ca="1" si="203"/>
        <v>-46.866999999999997</v>
      </c>
      <c r="CG77" s="24">
        <f t="shared" ca="1" si="179"/>
        <v>-24.597899999999999</v>
      </c>
      <c r="CH77" s="24">
        <f ca="1">IF($C$2&lt;=$C$3,CF77,CG77)</f>
        <v>-46.866999999999997</v>
      </c>
      <c r="CI77" s="24">
        <f t="shared" ca="1" si="204"/>
        <v>92.26</v>
      </c>
      <c r="CJ77" s="24">
        <f t="shared" ca="1" si="205"/>
        <v>8.4335000000000022</v>
      </c>
      <c r="CK77" s="24">
        <f t="shared" ca="1" si="206"/>
        <v>102.16749999999999</v>
      </c>
      <c r="CM77" s="40"/>
      <c r="CO77" s="8" t="s">
        <v>9</v>
      </c>
      <c r="CP77" s="24">
        <f ca="1">CP69-DB61*CR63/100</f>
        <v>68.580000000000013</v>
      </c>
      <c r="CQ77" s="24">
        <f ca="1">CQ69-DB62*CR63/100</f>
        <v>41.194500000000005</v>
      </c>
      <c r="CR77" s="24">
        <f t="shared" ref="CR77:CU78" ca="1" si="222">CR69</f>
        <v>-36.743000000000002</v>
      </c>
      <c r="CS77" s="24">
        <f t="shared" ca="1" si="222"/>
        <v>-9.2439999999999998</v>
      </c>
      <c r="CT77" s="24">
        <f t="shared" ca="1" si="222"/>
        <v>-0.48899999999999999</v>
      </c>
      <c r="CU77" s="24">
        <f t="shared" ca="1" si="222"/>
        <v>-0.72</v>
      </c>
      <c r="CV77" s="24">
        <f t="shared" ca="1" si="207"/>
        <v>-37.231999999999999</v>
      </c>
      <c r="CW77" s="24">
        <f t="shared" ca="1" si="207"/>
        <v>-9.9640000000000004</v>
      </c>
      <c r="CX77" s="24">
        <f t="shared" ca="1" si="208"/>
        <v>-40.221199999999996</v>
      </c>
      <c r="CY77" s="24">
        <f t="shared" ca="1" si="180"/>
        <v>-21.133600000000001</v>
      </c>
      <c r="CZ77" s="24">
        <f ca="1">IF($C$2&lt;=$C$3,CX77,CY77)</f>
        <v>-40.221199999999996</v>
      </c>
      <c r="DA77" s="24">
        <f t="shared" ca="1" si="209"/>
        <v>68.580000000000013</v>
      </c>
      <c r="DB77" s="24">
        <f t="shared" ca="1" si="210"/>
        <v>0.97330000000000894</v>
      </c>
      <c r="DC77" s="24">
        <f t="shared" ca="1" si="211"/>
        <v>81.415700000000001</v>
      </c>
      <c r="DE77" s="40"/>
      <c r="DG77" s="8" t="s">
        <v>9</v>
      </c>
      <c r="DH77" s="24">
        <f ca="1">DH69-DT61*DJ63/100</f>
        <v>68.580000000000013</v>
      </c>
      <c r="DI77" s="24">
        <f ca="1">DI69-DT62*DJ63/100</f>
        <v>41.194500000000005</v>
      </c>
      <c r="DJ77" s="24">
        <f t="shared" ref="DJ77:DM78" ca="1" si="223">DJ69</f>
        <v>-36.743000000000002</v>
      </c>
      <c r="DK77" s="24">
        <f t="shared" ca="1" si="223"/>
        <v>-9.2439999999999998</v>
      </c>
      <c r="DL77" s="24">
        <f t="shared" ca="1" si="223"/>
        <v>-0.48899999999999999</v>
      </c>
      <c r="DM77" s="24">
        <f t="shared" ca="1" si="223"/>
        <v>-0.72</v>
      </c>
      <c r="DN77" s="24">
        <f t="shared" ca="1" si="212"/>
        <v>-37.231999999999999</v>
      </c>
      <c r="DO77" s="24">
        <f t="shared" ca="1" si="212"/>
        <v>-9.9640000000000004</v>
      </c>
      <c r="DP77" s="24">
        <f t="shared" ca="1" si="213"/>
        <v>-40.221199999999996</v>
      </c>
      <c r="DQ77" s="24">
        <f t="shared" ca="1" si="181"/>
        <v>-21.133600000000001</v>
      </c>
      <c r="DR77" s="24">
        <f ca="1">IF($C$2&lt;=$C$3,DP77,DQ77)</f>
        <v>-40.221199999999996</v>
      </c>
      <c r="DS77" s="24">
        <f t="shared" ca="1" si="214"/>
        <v>68.580000000000013</v>
      </c>
      <c r="DT77" s="24">
        <f t="shared" ca="1" si="215"/>
        <v>0.97330000000000894</v>
      </c>
      <c r="DU77" s="24">
        <f t="shared" ca="1" si="216"/>
        <v>81.415700000000001</v>
      </c>
    </row>
    <row r="78" spans="1:125" s="21" customFormat="1">
      <c r="C78" s="8" t="s">
        <v>8</v>
      </c>
      <c r="D78" s="24">
        <f ca="1">D70+P61*F64/100</f>
        <v>-26.762499999999999</v>
      </c>
      <c r="E78" s="24">
        <f ca="1">E70+P62*F64/100</f>
        <v>-16.398</v>
      </c>
      <c r="F78" s="24">
        <f t="shared" ca="1" si="217"/>
        <v>-4.1959999999999997</v>
      </c>
      <c r="G78" s="24">
        <f t="shared" ca="1" si="217"/>
        <v>-1.0549999999999999</v>
      </c>
      <c r="H78" s="24">
        <f t="shared" ca="1" si="217"/>
        <v>-5.6000000000000001E-2</v>
      </c>
      <c r="I78" s="24">
        <f t="shared" ca="1" si="217"/>
        <v>-8.3000000000000004E-2</v>
      </c>
      <c r="J78" s="24">
        <f t="shared" ca="1" si="182"/>
        <v>-4.2519999999999998</v>
      </c>
      <c r="K78" s="24">
        <f t="shared" ca="1" si="182"/>
        <v>-1.1379999999999999</v>
      </c>
      <c r="L78" s="24">
        <f t="shared" ca="1" si="183"/>
        <v>-4.5933999999999999</v>
      </c>
      <c r="M78" s="24">
        <f t="shared" ca="1" si="175"/>
        <v>-2.4135999999999997</v>
      </c>
      <c r="N78" s="24">
        <f ca="1">IF($C$2&lt;=$C$3,L78,M78)</f>
        <v>-4.5933999999999999</v>
      </c>
      <c r="O78" s="24">
        <f t="shared" ca="1" si="184"/>
        <v>-26.762499999999999</v>
      </c>
      <c r="P78" s="24">
        <f t="shared" ca="1" si="185"/>
        <v>-20.991399999999999</v>
      </c>
      <c r="Q78" s="24">
        <f t="shared" ca="1" si="186"/>
        <v>-11.804600000000001</v>
      </c>
      <c r="S78" s="40"/>
      <c r="U78" s="8" t="s">
        <v>8</v>
      </c>
      <c r="V78" s="24">
        <f ca="1">V70+AH61*X64/100</f>
        <v>-21.2575</v>
      </c>
      <c r="W78" s="24">
        <f ca="1">W70+AH62*X64/100</f>
        <v>-13.018000000000001</v>
      </c>
      <c r="X78" s="24">
        <f t="shared" ca="1" si="218"/>
        <v>-5.9989999999999997</v>
      </c>
      <c r="Y78" s="24">
        <f t="shared" ca="1" si="218"/>
        <v>-1.5069999999999999</v>
      </c>
      <c r="Z78" s="24">
        <f t="shared" ca="1" si="218"/>
        <v>-0.08</v>
      </c>
      <c r="AA78" s="24">
        <f t="shared" ca="1" si="218"/>
        <v>-0.11799999999999999</v>
      </c>
      <c r="AB78" s="24">
        <f t="shared" ca="1" si="187"/>
        <v>-6.0789999999999997</v>
      </c>
      <c r="AC78" s="24">
        <f t="shared" ca="1" si="187"/>
        <v>-1.625</v>
      </c>
      <c r="AD78" s="24">
        <f t="shared" ca="1" si="188"/>
        <v>-6.5664999999999996</v>
      </c>
      <c r="AE78" s="24">
        <f t="shared" ca="1" si="176"/>
        <v>-3.4486999999999997</v>
      </c>
      <c r="AF78" s="24">
        <f ca="1">IF($C$2&lt;=$C$3,AD78,AE78)</f>
        <v>-6.5664999999999996</v>
      </c>
      <c r="AG78" s="24">
        <f t="shared" ca="1" si="189"/>
        <v>-21.2575</v>
      </c>
      <c r="AH78" s="24">
        <f t="shared" ca="1" si="190"/>
        <v>-19.584499999999998</v>
      </c>
      <c r="AI78" s="24">
        <f t="shared" ca="1" si="191"/>
        <v>-6.4515000000000011</v>
      </c>
      <c r="AK78" s="40"/>
      <c r="AM78" s="8" t="s">
        <v>8</v>
      </c>
      <c r="AN78" s="24">
        <f ca="1">AN70+AZ61*AP64/100</f>
        <v>-47.791000000000004</v>
      </c>
      <c r="AO78" s="24">
        <f ca="1">AO70+AZ62*AP64/100</f>
        <v>-28.796999999999997</v>
      </c>
      <c r="AP78" s="24">
        <f t="shared" ca="1" si="219"/>
        <v>-8.6839999999999993</v>
      </c>
      <c r="AQ78" s="24">
        <f t="shared" ca="1" si="219"/>
        <v>-2.165</v>
      </c>
      <c r="AR78" s="24">
        <f t="shared" ca="1" si="219"/>
        <v>-0.11799999999999999</v>
      </c>
      <c r="AS78" s="24">
        <f t="shared" ca="1" si="219"/>
        <v>-0.17299999999999999</v>
      </c>
      <c r="AT78" s="24">
        <f t="shared" ca="1" si="192"/>
        <v>-8.8019999999999996</v>
      </c>
      <c r="AU78" s="24">
        <f t="shared" ca="1" si="192"/>
        <v>-2.3380000000000001</v>
      </c>
      <c r="AV78" s="24">
        <f t="shared" ca="1" si="193"/>
        <v>-9.5033999999999992</v>
      </c>
      <c r="AW78" s="24">
        <f t="shared" ca="1" si="177"/>
        <v>-4.9786000000000001</v>
      </c>
      <c r="AX78" s="24">
        <f ca="1">IF($C$2&lt;=$C$3,AV78,AW78)</f>
        <v>-9.5033999999999992</v>
      </c>
      <c r="AY78" s="24">
        <f t="shared" ca="1" si="194"/>
        <v>-47.791000000000004</v>
      </c>
      <c r="AZ78" s="24">
        <f t="shared" ca="1" si="195"/>
        <v>-38.300399999999996</v>
      </c>
      <c r="BA78" s="24">
        <f t="shared" ca="1" si="196"/>
        <v>-19.293599999999998</v>
      </c>
      <c r="BC78" s="40"/>
      <c r="BE78" s="8" t="s">
        <v>8</v>
      </c>
      <c r="BF78" s="24">
        <f ca="1">BF70+BR61*BH64/100</f>
        <v>-60.650000000000006</v>
      </c>
      <c r="BG78" s="24">
        <f ca="1">BG70+BR62*BH64/100</f>
        <v>-36.482500000000002</v>
      </c>
      <c r="BH78" s="24">
        <f t="shared" ca="1" si="220"/>
        <v>-40.613999999999997</v>
      </c>
      <c r="BI78" s="24">
        <f t="shared" ca="1" si="220"/>
        <v>-10.234</v>
      </c>
      <c r="BJ78" s="24">
        <f t="shared" ca="1" si="220"/>
        <v>-0.53900000000000003</v>
      </c>
      <c r="BK78" s="24">
        <f t="shared" ca="1" si="220"/>
        <v>-0.79400000000000004</v>
      </c>
      <c r="BL78" s="24">
        <f t="shared" ca="1" si="197"/>
        <v>-41.152999999999999</v>
      </c>
      <c r="BM78" s="24">
        <f t="shared" ca="1" si="197"/>
        <v>-11.028</v>
      </c>
      <c r="BN78" s="24">
        <f t="shared" ca="1" si="198"/>
        <v>-44.461399999999998</v>
      </c>
      <c r="BO78" s="24">
        <f t="shared" ca="1" si="178"/>
        <v>-23.373899999999999</v>
      </c>
      <c r="BP78" s="24">
        <f ca="1">IF($C$2&lt;=$C$3,BN78,BO78)</f>
        <v>-44.461399999999998</v>
      </c>
      <c r="BQ78" s="24">
        <f t="shared" ca="1" si="199"/>
        <v>-60.650000000000006</v>
      </c>
      <c r="BR78" s="24">
        <f t="shared" ca="1" si="200"/>
        <v>-80.943899999999999</v>
      </c>
      <c r="BS78" s="24">
        <f t="shared" ca="1" si="201"/>
        <v>7.9788999999999959</v>
      </c>
      <c r="BU78" s="40"/>
      <c r="BW78" s="8" t="s">
        <v>8</v>
      </c>
      <c r="BX78" s="24">
        <f ca="1">BX70+CJ61*BZ64/100</f>
        <v>-92.4</v>
      </c>
      <c r="BY78" s="24">
        <f ca="1">BY70+CJ62*BZ64/100</f>
        <v>-55.404499999999999</v>
      </c>
      <c r="BZ78" s="24">
        <f t="shared" ca="1" si="221"/>
        <v>-42.817999999999998</v>
      </c>
      <c r="CA78" s="24">
        <f t="shared" ca="1" si="221"/>
        <v>-10.734999999999999</v>
      </c>
      <c r="CB78" s="24">
        <f t="shared" ca="1" si="221"/>
        <v>-0.57499999999999996</v>
      </c>
      <c r="CC78" s="24">
        <f t="shared" ca="1" si="221"/>
        <v>-0.84499999999999997</v>
      </c>
      <c r="CD78" s="24">
        <f t="shared" ca="1" si="202"/>
        <v>-43.393000000000001</v>
      </c>
      <c r="CE78" s="24">
        <f t="shared" ca="1" si="202"/>
        <v>-11.58</v>
      </c>
      <c r="CF78" s="24">
        <f t="shared" ca="1" si="203"/>
        <v>-46.866999999999997</v>
      </c>
      <c r="CG78" s="24">
        <f t="shared" ca="1" si="179"/>
        <v>-24.597899999999999</v>
      </c>
      <c r="CH78" s="24">
        <f ca="1">IF($C$2&lt;=$C$3,CF78,CG78)</f>
        <v>-46.866999999999997</v>
      </c>
      <c r="CI78" s="24">
        <f t="shared" ca="1" si="204"/>
        <v>-92.4</v>
      </c>
      <c r="CJ78" s="24">
        <f t="shared" ca="1" si="205"/>
        <v>-102.2715</v>
      </c>
      <c r="CK78" s="24">
        <f t="shared" ca="1" si="206"/>
        <v>-8.5375000000000014</v>
      </c>
      <c r="CM78" s="40"/>
      <c r="CO78" s="8" t="s">
        <v>8</v>
      </c>
      <c r="CP78" s="24">
        <f ca="1">CP70+DB61*CR64/100</f>
        <v>-94.975999999999999</v>
      </c>
      <c r="CQ78" s="24">
        <f ca="1">CQ70+DB62*CR64/100</f>
        <v>-56.858499999999999</v>
      </c>
      <c r="CR78" s="24">
        <f t="shared" ca="1" si="222"/>
        <v>-36.743000000000002</v>
      </c>
      <c r="CS78" s="24">
        <f t="shared" ca="1" si="222"/>
        <v>-9.2439999999999998</v>
      </c>
      <c r="CT78" s="24">
        <f t="shared" ca="1" si="222"/>
        <v>-0.48899999999999999</v>
      </c>
      <c r="CU78" s="24">
        <f t="shared" ca="1" si="222"/>
        <v>-0.72</v>
      </c>
      <c r="CV78" s="24">
        <f t="shared" ca="1" si="207"/>
        <v>-37.231999999999999</v>
      </c>
      <c r="CW78" s="24">
        <f t="shared" ca="1" si="207"/>
        <v>-9.9640000000000004</v>
      </c>
      <c r="CX78" s="24">
        <f t="shared" ca="1" si="208"/>
        <v>-40.221199999999996</v>
      </c>
      <c r="CY78" s="24">
        <f t="shared" ca="1" si="180"/>
        <v>-21.133600000000001</v>
      </c>
      <c r="CZ78" s="24">
        <f ca="1">IF($C$2&lt;=$C$3,CX78,CY78)</f>
        <v>-40.221199999999996</v>
      </c>
      <c r="DA78" s="24">
        <f t="shared" ca="1" si="209"/>
        <v>-94.975999999999999</v>
      </c>
      <c r="DB78" s="24">
        <f t="shared" ca="1" si="210"/>
        <v>-97.079700000000003</v>
      </c>
      <c r="DC78" s="24">
        <f t="shared" ca="1" si="211"/>
        <v>-16.637300000000003</v>
      </c>
      <c r="DE78" s="40"/>
      <c r="DG78" s="8" t="s">
        <v>8</v>
      </c>
      <c r="DH78" s="24">
        <f ca="1">DH70+DT61*DJ64/100</f>
        <v>-84.424000000000007</v>
      </c>
      <c r="DI78" s="24">
        <f ca="1">DI70+DT62*DJ64/100</f>
        <v>-50.532499999999999</v>
      </c>
      <c r="DJ78" s="24">
        <f t="shared" ca="1" si="223"/>
        <v>-36.743000000000002</v>
      </c>
      <c r="DK78" s="24">
        <f t="shared" ca="1" si="223"/>
        <v>-9.2439999999999998</v>
      </c>
      <c r="DL78" s="24">
        <f t="shared" ca="1" si="223"/>
        <v>-0.48899999999999999</v>
      </c>
      <c r="DM78" s="24">
        <f t="shared" ca="1" si="223"/>
        <v>-0.72</v>
      </c>
      <c r="DN78" s="24">
        <f t="shared" ca="1" si="212"/>
        <v>-37.231999999999999</v>
      </c>
      <c r="DO78" s="24">
        <f t="shared" ca="1" si="212"/>
        <v>-9.9640000000000004</v>
      </c>
      <c r="DP78" s="24">
        <f t="shared" ca="1" si="213"/>
        <v>-40.221199999999996</v>
      </c>
      <c r="DQ78" s="24">
        <f t="shared" ca="1" si="181"/>
        <v>-21.133600000000001</v>
      </c>
      <c r="DR78" s="24">
        <f ca="1">IF($C$2&lt;=$C$3,DP78,DQ78)</f>
        <v>-40.221199999999996</v>
      </c>
      <c r="DS78" s="24">
        <f t="shared" ca="1" si="214"/>
        <v>-84.424000000000007</v>
      </c>
      <c r="DT78" s="24">
        <f t="shared" ca="1" si="215"/>
        <v>-90.753699999999995</v>
      </c>
      <c r="DU78" s="24">
        <f t="shared" ca="1" si="216"/>
        <v>-10.311300000000003</v>
      </c>
    </row>
    <row r="79" spans="1:125" s="21" customFormat="1">
      <c r="C79" s="8" t="s">
        <v>58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>
        <f ca="1">MIN(P60-F64/100,MAX(F63/100,O71))</f>
        <v>2.3400029868053482</v>
      </c>
      <c r="P79" s="24">
        <f ca="1">MIN(P60-F64/100,MAX(F63/100,P71))</f>
        <v>1.7209210299936917</v>
      </c>
      <c r="Q79" s="24">
        <f ca="1">MIN(P60-F64/100,MAX(F63/100,Q71))</f>
        <v>2.9591214084991684</v>
      </c>
      <c r="S79" s="40"/>
      <c r="U79" s="8" t="s">
        <v>58</v>
      </c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>
        <f ca="1">MIN(AH60-X64/100,MAX(X63/100,AG71))</f>
        <v>1.8946759963492545</v>
      </c>
      <c r="AH79" s="24">
        <f ca="1">MIN(AH60-X64/100,MAX(X63/100,AH71))</f>
        <v>1.0105795148247978</v>
      </c>
      <c r="AI79" s="24">
        <f ca="1">MIN(AH60-X64/100,MAX(X63/100,AI71))</f>
        <v>2.7805539792878422</v>
      </c>
      <c r="AK79" s="40"/>
      <c r="AM79" s="8" t="s">
        <v>58</v>
      </c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>
        <f ca="1">MIN(AZ60-AP64/100,MAX(AP63/100,AY71))</f>
        <v>1.5172987544153189</v>
      </c>
      <c r="AZ79" s="24">
        <f ca="1">MIN(AZ60-AP64/100,MAX(AP63/100,AZ71))</f>
        <v>1.0767932098765431</v>
      </c>
      <c r="BA79" s="24">
        <f ca="1">MIN(AZ60-AP64/100,MAX(AP63/100,BA71))</f>
        <v>1.9568179012345679</v>
      </c>
      <c r="BC79" s="40"/>
      <c r="BE79" s="8" t="s">
        <v>58</v>
      </c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>
        <f ca="1">MIN(BR60-BH64/100,MAX(BH63/100,BQ71))</f>
        <v>1.7004608131159971</v>
      </c>
      <c r="BR79" s="24">
        <f ca="1">MIN(BR60-BH64/100,MAX(BH63/100,BR71))</f>
        <v>0.29091151596585529</v>
      </c>
      <c r="BS79" s="24">
        <f ca="1">MIN(BR60-BH64/100,MAX(BH63/100,BS71))</f>
        <v>2.85</v>
      </c>
      <c r="BU79" s="40"/>
      <c r="BW79" s="8" t="s">
        <v>58</v>
      </c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>
        <f ca="1">MIN(CJ60-BZ64/100,MAX(BZ63/100,CI71))</f>
        <v>2.0986642117043939</v>
      </c>
      <c r="CJ79" s="24">
        <f ca="1">MIN(CJ60-BZ64/100,MAX(BZ63/100,CJ71))</f>
        <v>0.61664257862487393</v>
      </c>
      <c r="CK79" s="24">
        <f ca="1">MIN(CJ60-BZ64/100,MAX(BZ63/100,CK71))</f>
        <v>3.5800754256808633</v>
      </c>
      <c r="CM79" s="40"/>
      <c r="CO79" s="8" t="s">
        <v>58</v>
      </c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>
        <f ca="1">MIN(DB60-CR64/100,MAX(CR63/100,DA71))</f>
        <v>1.6498546878948699</v>
      </c>
      <c r="DB79" s="24">
        <f ca="1">MIN(DB60-CR64/100,MAX(CR63/100,DB71))</f>
        <v>0.38073734499596057</v>
      </c>
      <c r="DC79" s="24">
        <f ca="1">MIN(DB60-CR64/100,MAX(CR63/100,DC71))</f>
        <v>2.9240085010714161</v>
      </c>
      <c r="DE79" s="40"/>
      <c r="DG79" s="8" t="s">
        <v>58</v>
      </c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>
        <f ca="1">MIN(DT60-DJ64/100,MAX(DJ63/100,DS71))</f>
        <v>1.6498546878948699</v>
      </c>
      <c r="DT79" s="24">
        <f ca="1">MIN(DT60-DJ64/100,MAX(DJ63/100,DT71))</f>
        <v>0.38073734499596057</v>
      </c>
      <c r="DU79" s="24">
        <f ca="1">MIN(DT60-DJ64/100,MAX(DJ63/100,DU71))</f>
        <v>2.9240085010714161</v>
      </c>
    </row>
    <row r="80" spans="1:125" s="21" customFormat="1">
      <c r="C80" s="8" t="s">
        <v>59</v>
      </c>
      <c r="O80" s="24">
        <f ca="1">O67+(P61*P60/2-(O67-O68)/P60)*O79-P61*O79^2/2</f>
        <v>11.555842638351891</v>
      </c>
      <c r="P80" s="24">
        <f ca="1">P67+(P62*P60/2-(P67-P68)/P60)*P79-P62*P79^2/2</f>
        <v>8.7490217003705766</v>
      </c>
      <c r="Q80" s="24">
        <f ca="1">Q67+(P62*P60/2-(Q67-Q68)/P60)*Q79-P62*Q79^2/2</f>
        <v>8.2586421829833583</v>
      </c>
      <c r="S80" s="40"/>
      <c r="U80" s="8" t="s">
        <v>59</v>
      </c>
      <c r="AG80" s="24">
        <f ca="1">AG67+(AH61*AH60/2-(AG67-AG68)/AH60)*AG79-AH61*AG79^2/2</f>
        <v>6.827221629065054</v>
      </c>
      <c r="AH80" s="24">
        <f ca="1">AH67+(AH62*AH60/2-(AH67-AH68)/AH60)*AH79-AH62*AH79^2/2</f>
        <v>7.2235152459568734</v>
      </c>
      <c r="AI80" s="24">
        <f ca="1">AI67+(AH62*AH60/2-(AI67-AI68)/AH60)*AI79-AH62*AI79^2/2</f>
        <v>6.9711924017311127</v>
      </c>
      <c r="AK80" s="40"/>
      <c r="AM80" s="8" t="s">
        <v>59</v>
      </c>
      <c r="AY80" s="24">
        <f ca="1">AY67+(AZ61*AZ60/2-(AY67-AY68)/AZ60)*AY79-AZ61*AY79^2/2</f>
        <v>13.23236549699449</v>
      </c>
      <c r="AZ80" s="24">
        <f ca="1">AZ67+(AZ62*AZ60/2-(AZ67-AZ68)/AZ60)*AZ79-AZ62*AZ79^2/2</f>
        <v>11.288323061831283</v>
      </c>
      <c r="BA80" s="24">
        <f ca="1">BA67+(AZ62*AZ60/2-(BA67-BA68)/AZ60)*BA79-AZ62*BA79^2/2</f>
        <v>8.8327720247942381</v>
      </c>
      <c r="BC80" s="40"/>
      <c r="BE80" s="8" t="s">
        <v>59</v>
      </c>
      <c r="BQ80" s="24">
        <f ca="1">BQ67+(BR61*BR60/2-(BQ67-BQ68)/BR60)*BQ79-BR61*BQ79^2/2</f>
        <v>26.838536851759443</v>
      </c>
      <c r="BR80" s="24">
        <f ca="1">BR67+(BR62*BR60/2-(BR67-BR68)/BR60)*BR79-BR62*BR79^2/2</f>
        <v>32.157615702572343</v>
      </c>
      <c r="BS80" s="24">
        <f ca="1">BS67+(BR62*BR60/2-(BS67-BS68)/BR60)*BS79-BR62*BS79^2/2</f>
        <v>61.424198437500053</v>
      </c>
      <c r="BU80" s="40"/>
      <c r="BW80" s="8" t="s">
        <v>59</v>
      </c>
      <c r="CI80" s="24">
        <f ca="1">CI67+(CJ61*CJ60/2-(CI67-CI68)/CJ60)*CI79-CJ61*CI79^2/2</f>
        <v>42.025847070635209</v>
      </c>
      <c r="CJ80" s="24">
        <f ca="1">CJ67+(CJ62*CJ60/2-(CJ67-CJ68)/CJ60)*CJ79-CJ62*CJ79^2/2</f>
        <v>59.896423223462115</v>
      </c>
      <c r="CK80" s="24">
        <f ca="1">CK67+(CJ62*CJ60/2-(CK67-CK68)/CJ60)*CK79-CJ62*CK79^2/2</f>
        <v>59.913106947114898</v>
      </c>
      <c r="CM80" s="40"/>
      <c r="CO80" s="8" t="s">
        <v>59</v>
      </c>
      <c r="DA80" s="24">
        <f ca="1">DA67+(DB61*DB60/2-(DA67-DA68)/DB60)*DA79-DB61*DA79^2/2</f>
        <v>41.092900557029736</v>
      </c>
      <c r="DB80" s="24">
        <f ca="1">DB67+(DB62*DB60/2-(DB67-DB68)/DB60)*DB79-DB62*DB79^2/2</f>
        <v>63.914657042706359</v>
      </c>
      <c r="DC80" s="24">
        <f ca="1">DC67+(DB62*DB60/2-(DC67-DC68)/DB60)*DC79-DB62*DC79^2/2</f>
        <v>36.481393672254001</v>
      </c>
      <c r="DE80" s="40"/>
      <c r="DG80" s="8" t="s">
        <v>59</v>
      </c>
      <c r="DS80" s="24">
        <f ca="1">DS67+(DT61*DT60/2-(DS67-DS68)/DT60)*DS79-DT61*DS79^2/2</f>
        <v>41.092900557029736</v>
      </c>
      <c r="DT80" s="24">
        <f ca="1">DT67+(DT62*DT60/2-(DT67-DT68)/DT60)*DT79-DT62*DT79^2/2</f>
        <v>63.914657042706359</v>
      </c>
      <c r="DU80" s="24">
        <f ca="1">DU67+(DT62*DT60/2-(DU67-DU68)/DT60)*DU79-DT62*DU79^2/2</f>
        <v>36.481393672254001</v>
      </c>
    </row>
    <row r="81" spans="1:126" s="21" customFormat="1">
      <c r="A81" s="22" t="s">
        <v>38</v>
      </c>
      <c r="S81" s="35" t="s">
        <v>38</v>
      </c>
      <c r="AK81" s="35" t="s">
        <v>38</v>
      </c>
      <c r="BC81" s="35" t="s">
        <v>38</v>
      </c>
      <c r="BU81" s="35" t="s">
        <v>38</v>
      </c>
      <c r="CM81" s="35" t="s">
        <v>38</v>
      </c>
      <c r="DE81" s="35" t="s">
        <v>38</v>
      </c>
    </row>
    <row r="82" spans="1:126" s="21" customFormat="1">
      <c r="A82" s="8" t="s">
        <v>44</v>
      </c>
      <c r="D82" s="23" t="s">
        <v>32</v>
      </c>
      <c r="E82" s="23" t="s">
        <v>51</v>
      </c>
      <c r="F82" s="23" t="s">
        <v>52</v>
      </c>
      <c r="G82" s="23" t="s">
        <v>60</v>
      </c>
      <c r="H82" s="23" t="s">
        <v>61</v>
      </c>
      <c r="I82" s="23" t="s">
        <v>62</v>
      </c>
      <c r="J82" s="23" t="s">
        <v>63</v>
      </c>
      <c r="K82" s="23"/>
      <c r="M82" s="23"/>
      <c r="N82" s="23"/>
      <c r="O82" s="23"/>
      <c r="P82" s="23"/>
      <c r="Q82" s="23"/>
      <c r="R82" s="23"/>
      <c r="S82" s="39" t="s">
        <v>44</v>
      </c>
      <c r="V82" s="23" t="s">
        <v>32</v>
      </c>
      <c r="W82" s="23" t="s">
        <v>51</v>
      </c>
      <c r="X82" s="23" t="s">
        <v>52</v>
      </c>
      <c r="Y82" s="23" t="s">
        <v>60</v>
      </c>
      <c r="Z82" s="23" t="s">
        <v>61</v>
      </c>
      <c r="AA82" s="23" t="s">
        <v>62</v>
      </c>
      <c r="AB82" s="23" t="s">
        <v>63</v>
      </c>
      <c r="AC82" s="23"/>
      <c r="AE82" s="23"/>
      <c r="AF82" s="23"/>
      <c r="AG82" s="23"/>
      <c r="AH82" s="23"/>
      <c r="AI82" s="23"/>
      <c r="AJ82" s="23"/>
      <c r="AK82" s="39" t="s">
        <v>44</v>
      </c>
      <c r="AN82" s="23" t="s">
        <v>32</v>
      </c>
      <c r="AO82" s="23" t="s">
        <v>51</v>
      </c>
      <c r="AP82" s="23" t="s">
        <v>52</v>
      </c>
      <c r="AQ82" s="23" t="s">
        <v>60</v>
      </c>
      <c r="AR82" s="23" t="s">
        <v>61</v>
      </c>
      <c r="AS82" s="23" t="s">
        <v>62</v>
      </c>
      <c r="AT82" s="23" t="s">
        <v>63</v>
      </c>
      <c r="AU82" s="23"/>
      <c r="AW82" s="23"/>
      <c r="AX82" s="23"/>
      <c r="AY82" s="23"/>
      <c r="AZ82" s="23"/>
      <c r="BA82" s="23"/>
      <c r="BB82" s="23"/>
      <c r="BC82" s="39" t="s">
        <v>44</v>
      </c>
      <c r="BF82" s="23" t="s">
        <v>32</v>
      </c>
      <c r="BG82" s="23" t="s">
        <v>51</v>
      </c>
      <c r="BH82" s="23" t="s">
        <v>52</v>
      </c>
      <c r="BI82" s="23" t="s">
        <v>60</v>
      </c>
      <c r="BJ82" s="23" t="s">
        <v>61</v>
      </c>
      <c r="BK82" s="23" t="s">
        <v>62</v>
      </c>
      <c r="BL82" s="23" t="s">
        <v>63</v>
      </c>
      <c r="BM82" s="23"/>
      <c r="BO82" s="23"/>
      <c r="BP82" s="23"/>
      <c r="BQ82" s="23"/>
      <c r="BR82" s="23"/>
      <c r="BS82" s="23"/>
      <c r="BT82" s="23"/>
      <c r="BU82" s="39" t="s">
        <v>44</v>
      </c>
      <c r="BX82" s="23" t="s">
        <v>32</v>
      </c>
      <c r="BY82" s="23" t="s">
        <v>51</v>
      </c>
      <c r="BZ82" s="23" t="s">
        <v>52</v>
      </c>
      <c r="CA82" s="23" t="s">
        <v>60</v>
      </c>
      <c r="CB82" s="23" t="s">
        <v>61</v>
      </c>
      <c r="CC82" s="23" t="s">
        <v>62</v>
      </c>
      <c r="CD82" s="23" t="s">
        <v>63</v>
      </c>
      <c r="CE82" s="23"/>
      <c r="CG82" s="23"/>
      <c r="CH82" s="23"/>
      <c r="CI82" s="23"/>
      <c r="CJ82" s="23"/>
      <c r="CK82" s="23"/>
      <c r="CL82" s="23"/>
      <c r="CM82" s="39" t="s">
        <v>44</v>
      </c>
      <c r="CP82" s="23" t="s">
        <v>32</v>
      </c>
      <c r="CQ82" s="23" t="s">
        <v>51</v>
      </c>
      <c r="CR82" s="23" t="s">
        <v>52</v>
      </c>
      <c r="CS82" s="23" t="s">
        <v>60</v>
      </c>
      <c r="CT82" s="23" t="s">
        <v>61</v>
      </c>
      <c r="CU82" s="23" t="s">
        <v>62</v>
      </c>
      <c r="CV82" s="23" t="s">
        <v>63</v>
      </c>
      <c r="CW82" s="23"/>
      <c r="CY82" s="23"/>
      <c r="CZ82" s="23"/>
      <c r="DA82" s="23"/>
      <c r="DB82" s="23"/>
      <c r="DC82" s="23"/>
      <c r="DD82" s="23"/>
      <c r="DE82" s="39" t="s">
        <v>44</v>
      </c>
      <c r="DH82" s="23" t="s">
        <v>32</v>
      </c>
      <c r="DI82" s="23" t="s">
        <v>51</v>
      </c>
      <c r="DJ82" s="23" t="s">
        <v>52</v>
      </c>
      <c r="DK82" s="23" t="s">
        <v>60</v>
      </c>
      <c r="DL82" s="23" t="s">
        <v>61</v>
      </c>
      <c r="DM82" s="23" t="s">
        <v>62</v>
      </c>
      <c r="DN82" s="23" t="s">
        <v>63</v>
      </c>
      <c r="DO82" s="23"/>
      <c r="DQ82" s="23"/>
      <c r="DR82" s="23"/>
      <c r="DS82" s="23"/>
      <c r="DT82" s="23"/>
      <c r="DU82" s="23"/>
      <c r="DV82" s="23"/>
    </row>
    <row r="83" spans="1:126">
      <c r="A83" s="8" t="str">
        <f ca="1">B60</f>
        <v>14-15</v>
      </c>
      <c r="C83" s="8" t="s">
        <v>11</v>
      </c>
      <c r="D83" s="29">
        <f ca="1">O75</f>
        <v>-17.484537500000002</v>
      </c>
      <c r="E83" s="29">
        <f t="shared" ref="E83:F84" ca="1" si="224">P75</f>
        <v>-0.40648351063829757</v>
      </c>
      <c r="F83" s="29">
        <f t="shared" ca="1" si="224"/>
        <v>-21.017566489361705</v>
      </c>
      <c r="G83" s="29">
        <f ca="1">MIN(D83:F83)</f>
        <v>-21.017566489361705</v>
      </c>
      <c r="H83" s="29">
        <f ca="1">MAX(D83:F83)</f>
        <v>-0.40648351063829757</v>
      </c>
      <c r="I83" s="33">
        <f ca="1">-G83/0.9/(F61-F62)/$N$3*1000</f>
        <v>3.3155283213670725</v>
      </c>
      <c r="J83" s="33">
        <f ca="1">H83/0.9/(F61-F62)/$N$3*1000</f>
        <v>-6.4122913200828829E-2</v>
      </c>
      <c r="K83" s="17" t="s">
        <v>64</v>
      </c>
      <c r="L83" s="21"/>
      <c r="M83" s="29"/>
      <c r="N83" s="29"/>
      <c r="O83" s="29"/>
      <c r="P83" s="29"/>
      <c r="Q83" s="29"/>
      <c r="R83" s="29"/>
      <c r="S83" s="39" t="str">
        <f ca="1">T60</f>
        <v>15-16</v>
      </c>
      <c r="U83" s="8" t="s">
        <v>11</v>
      </c>
      <c r="V83" s="29">
        <f ca="1">AG75</f>
        <v>-11.603637500000001</v>
      </c>
      <c r="W83" s="29">
        <f t="shared" ref="W83:X84" ca="1" si="225">AH75</f>
        <v>4.4758842105263188</v>
      </c>
      <c r="X83" s="29">
        <f t="shared" ca="1" si="225"/>
        <v>-18.701334210526319</v>
      </c>
      <c r="Y83" s="29">
        <f ca="1">MIN(V83:X83)</f>
        <v>-18.701334210526319</v>
      </c>
      <c r="Z83" s="29">
        <f ca="1">MAX(V83:X83)</f>
        <v>4.4758842105263188</v>
      </c>
      <c r="AA83" s="33">
        <f ca="1">-Y83/0.9/(X61-X62)/$N$3*1000</f>
        <v>2.9501418850624512</v>
      </c>
      <c r="AB83" s="33">
        <f ca="1">Z83/0.9/(X61-X62)/$N$3*1000</f>
        <v>0.70607226915024235</v>
      </c>
      <c r="AC83" s="17" t="s">
        <v>64</v>
      </c>
      <c r="AD83" s="21"/>
      <c r="AE83" s="29"/>
      <c r="AF83" s="29"/>
      <c r="AG83" s="29"/>
      <c r="AH83" s="29"/>
      <c r="AI83" s="29"/>
      <c r="AJ83" s="29"/>
      <c r="AK83" s="39" t="str">
        <f ca="1">AL60</f>
        <v>16-17</v>
      </c>
      <c r="AM83" s="8" t="s">
        <v>11</v>
      </c>
      <c r="AN83" s="29">
        <f ca="1">AY75</f>
        <v>-20.287924999999998</v>
      </c>
      <c r="AO83" s="29">
        <f t="shared" ref="AO83:AP84" ca="1" si="226">AZ75</f>
        <v>2.011709999999999</v>
      </c>
      <c r="AP83" s="29">
        <f t="shared" ca="1" si="226"/>
        <v>-26.424810000000001</v>
      </c>
      <c r="AQ83" s="29">
        <f ca="1">MIN(AN83:AP83)</f>
        <v>-26.424810000000001</v>
      </c>
      <c r="AR83" s="29">
        <f ca="1">MAX(AN83:AP83)</f>
        <v>2.011709999999999</v>
      </c>
      <c r="AS83" s="33">
        <f ca="1">-AQ83/0.9/(AP61-AP62)/$N$3*1000</f>
        <v>4.1685228395061724</v>
      </c>
      <c r="AT83" s="33">
        <f ca="1">AR83/0.9/(AP61-AP62)/$N$3*1000</f>
        <v>0.31734794238683106</v>
      </c>
      <c r="AU83" s="17" t="s">
        <v>64</v>
      </c>
      <c r="AV83" s="21"/>
      <c r="AW83" s="29"/>
      <c r="AX83" s="29"/>
      <c r="AY83" s="29"/>
      <c r="AZ83" s="29"/>
      <c r="BA83" s="29"/>
      <c r="BB83" s="29"/>
      <c r="BC83" s="39" t="str">
        <f ca="1">BD60</f>
        <v>17-18</v>
      </c>
      <c r="BE83" s="8" t="s">
        <v>11</v>
      </c>
      <c r="BF83" s="29">
        <f ca="1">BQ75</f>
        <v>-36.577150000000003</v>
      </c>
      <c r="BG83" s="29">
        <f t="shared" ref="BG83:BH84" ca="1" si="227">BR75</f>
        <v>31.843592187500004</v>
      </c>
      <c r="BH83" s="29">
        <f t="shared" ca="1" si="227"/>
        <v>-75.4103671875</v>
      </c>
      <c r="BI83" s="29">
        <f ca="1">MIN(BF83:BH83)</f>
        <v>-75.4103671875</v>
      </c>
      <c r="BJ83" s="29">
        <f ca="1">MAX(BF83:BH83)</f>
        <v>31.843592187500004</v>
      </c>
      <c r="BK83" s="33">
        <f ca="1">-BI83/0.9/(BH61-BH62)/$N$3*1000</f>
        <v>3.823717912946428</v>
      </c>
      <c r="BL83" s="33">
        <f ca="1">BJ83/0.9/(BH61-BH62)/$N$3*1000</f>
        <v>1.6146442246748236</v>
      </c>
      <c r="BM83" s="17" t="s">
        <v>64</v>
      </c>
      <c r="BN83" s="21"/>
      <c r="BO83" s="29"/>
      <c r="BP83" s="29"/>
      <c r="BQ83" s="29"/>
      <c r="BR83" s="29"/>
      <c r="BS83" s="29"/>
      <c r="BT83" s="29"/>
      <c r="BU83" s="39" t="str">
        <f ca="1">BV60</f>
        <v>18-19</v>
      </c>
      <c r="BW83" s="8" t="s">
        <v>11</v>
      </c>
      <c r="BX83" s="29">
        <f ca="1">CI75</f>
        <v>-38.639450000000004</v>
      </c>
      <c r="BY83" s="29">
        <f t="shared" ref="BY83:BZ84" ca="1" si="228">CJ75</f>
        <v>58.771970833333334</v>
      </c>
      <c r="BZ83" s="29">
        <f t="shared" ca="1" si="228"/>
        <v>-105.09094583333334</v>
      </c>
      <c r="CA83" s="29">
        <f ca="1">MIN(BX83:BZ83)</f>
        <v>-105.09094583333334</v>
      </c>
      <c r="CB83" s="29">
        <f ca="1">MAX(BX83:BZ83)</f>
        <v>58.771970833333334</v>
      </c>
      <c r="CC83" s="33">
        <f ca="1">-CA83/0.9/(BZ61-BZ62)/$N$3*1000</f>
        <v>5.3286855250587877</v>
      </c>
      <c r="CD83" s="33">
        <f ca="1">CB83/0.9/(BZ61-BZ62)/$N$3*1000</f>
        <v>2.9800602494855961</v>
      </c>
      <c r="CE83" s="17" t="s">
        <v>64</v>
      </c>
      <c r="CF83" s="21"/>
      <c r="CG83" s="29"/>
      <c r="CH83" s="29"/>
      <c r="CI83" s="29"/>
      <c r="CJ83" s="29"/>
      <c r="CK83" s="29"/>
      <c r="CL83" s="29"/>
      <c r="CM83" s="39" t="str">
        <f ca="1">CN60</f>
        <v>19-20</v>
      </c>
      <c r="CO83" s="8" t="s">
        <v>11</v>
      </c>
      <c r="CP83" s="29">
        <f ca="1">DA75</f>
        <v>-3.4794499999999977</v>
      </c>
      <c r="CQ83" s="29">
        <f t="shared" ref="CQ83:CR84" ca="1" si="229">DB75</f>
        <v>63.899870833333338</v>
      </c>
      <c r="CR83" s="29">
        <f t="shared" ca="1" si="229"/>
        <v>-68.301045833333333</v>
      </c>
      <c r="CS83" s="29">
        <f ca="1">MIN(CP83:CR83)</f>
        <v>-68.301045833333333</v>
      </c>
      <c r="CT83" s="29">
        <f ca="1">MAX(CP83:CR83)</f>
        <v>63.899870833333338</v>
      </c>
      <c r="CU83" s="33">
        <f ca="1">-CS83/0.9/(CR61-CR62)/$N$3*1000</f>
        <v>3.4632364509847142</v>
      </c>
      <c r="CV83" s="33">
        <f ca="1">CT83/0.9/(CR61-CR62)/$N$3*1000</f>
        <v>3.2400728156231628</v>
      </c>
      <c r="CW83" s="17" t="s">
        <v>64</v>
      </c>
      <c r="CX83" s="21"/>
      <c r="CY83" s="29"/>
      <c r="CZ83" s="29"/>
      <c r="DA83" s="29"/>
      <c r="DB83" s="29"/>
      <c r="DC83" s="29"/>
      <c r="DD83" s="29"/>
      <c r="DE83" s="39" t="str">
        <f ca="1">DF60</f>
        <v>-</v>
      </c>
      <c r="DG83" s="8" t="s">
        <v>11</v>
      </c>
      <c r="DH83" s="29">
        <f ca="1">DS75</f>
        <v>-3.4794499999999977</v>
      </c>
      <c r="DI83" s="29">
        <f t="shared" ref="DI83:DJ84" ca="1" si="230">DT75</f>
        <v>63.899870833333338</v>
      </c>
      <c r="DJ83" s="29">
        <f t="shared" ca="1" si="230"/>
        <v>-68.301045833333333</v>
      </c>
      <c r="DK83" s="29">
        <f ca="1">MIN(DH83:DJ83)</f>
        <v>-68.301045833333333</v>
      </c>
      <c r="DL83" s="29">
        <f ca="1">MAX(DH83:DJ83)</f>
        <v>63.899870833333338</v>
      </c>
      <c r="DM83" s="33">
        <f ca="1">-DK83/0.9/(DJ61-DJ62)/$N$3*1000</f>
        <v>3.4632364509847142</v>
      </c>
      <c r="DN83" s="33">
        <f ca="1">DL83/0.9/(DJ61-DJ62)/$N$3*1000</f>
        <v>3.2400728156231628</v>
      </c>
      <c r="DO83" s="17" t="s">
        <v>64</v>
      </c>
      <c r="DP83" s="21"/>
      <c r="DQ83" s="29"/>
      <c r="DR83" s="29"/>
      <c r="DS83" s="29"/>
      <c r="DT83" s="29"/>
      <c r="DU83" s="29"/>
      <c r="DV83" s="29"/>
    </row>
    <row r="84" spans="1:126">
      <c r="A84" s="22" t="s">
        <v>23</v>
      </c>
      <c r="C84" s="8" t="s">
        <v>10</v>
      </c>
      <c r="D84" s="29">
        <f ca="1">O76</f>
        <v>-18.017387499999998</v>
      </c>
      <c r="E84" s="29">
        <f t="shared" ca="1" si="224"/>
        <v>-20.944666489361701</v>
      </c>
      <c r="F84" s="29">
        <f t="shared" ca="1" si="224"/>
        <v>-1.1309835106382984</v>
      </c>
      <c r="G84" s="29">
        <f ca="1">MIN(D84:F84)</f>
        <v>-20.944666489361701</v>
      </c>
      <c r="H84" s="29">
        <f ca="1">MAX(D84:F84)</f>
        <v>-1.1309835106382984</v>
      </c>
      <c r="I84" s="33">
        <f ca="1">-G84/0.9/(F61-F62)/$N$3*1000</f>
        <v>3.3040283213670714</v>
      </c>
      <c r="J84" s="33">
        <f ca="1">H84/0.9/(F61-F62)/$N$3*1000</f>
        <v>-0.17841303665761904</v>
      </c>
      <c r="K84" s="32" t="s">
        <v>65</v>
      </c>
      <c r="L84" s="21"/>
      <c r="M84" s="29"/>
      <c r="N84" s="29"/>
      <c r="O84" s="29"/>
      <c r="P84" s="29"/>
      <c r="Q84" s="29"/>
      <c r="R84" s="29"/>
      <c r="S84" s="35" t="s">
        <v>23</v>
      </c>
      <c r="U84" s="8" t="s">
        <v>10</v>
      </c>
      <c r="V84" s="29">
        <f ca="1">AG76</f>
        <v>-11.8291375</v>
      </c>
      <c r="W84" s="29">
        <f t="shared" ca="1" si="225"/>
        <v>-18.622334210526315</v>
      </c>
      <c r="X84" s="29">
        <f t="shared" ca="1" si="225"/>
        <v>4.1666842105263164</v>
      </c>
      <c r="Y84" s="29">
        <f ca="1">MIN(V84:X84)</f>
        <v>-18.622334210526315</v>
      </c>
      <c r="Z84" s="29">
        <f ca="1">MAX(V84:X84)</f>
        <v>4.1666842105263164</v>
      </c>
      <c r="AA84" s="33">
        <f ca="1">-Y84/0.9/(X61-X62)/$N$3*1000</f>
        <v>2.9376796079705429</v>
      </c>
      <c r="AB84" s="33">
        <f ca="1">Z84/0.9/(X61-X62)/$N$3*1000</f>
        <v>0.65729586311457666</v>
      </c>
      <c r="AC84" s="32" t="s">
        <v>65</v>
      </c>
      <c r="AD84" s="21"/>
      <c r="AE84" s="29"/>
      <c r="AF84" s="29"/>
      <c r="AG84" s="29"/>
      <c r="AH84" s="29"/>
      <c r="AI84" s="29"/>
      <c r="AJ84" s="29"/>
      <c r="AK84" s="35" t="s">
        <v>23</v>
      </c>
      <c r="AM84" s="8" t="s">
        <v>10</v>
      </c>
      <c r="AN84" s="29">
        <f ca="1">AY76</f>
        <v>-18.612924999999997</v>
      </c>
      <c r="AO84" s="29">
        <f t="shared" ca="1" si="226"/>
        <v>-22.669710000000002</v>
      </c>
      <c r="AP84" s="29">
        <f t="shared" ca="1" si="226"/>
        <v>0.21681000000000061</v>
      </c>
      <c r="AQ84" s="29">
        <f ca="1">MIN(AN84:AP84)</f>
        <v>-22.669710000000002</v>
      </c>
      <c r="AR84" s="29">
        <f ca="1">MAX(AN84:AP84)</f>
        <v>0.21681000000000061</v>
      </c>
      <c r="AS84" s="33">
        <f ca="1">-AQ84/0.9/(AP61-AP62)/$N$3*1000</f>
        <v>3.5761545267489705</v>
      </c>
      <c r="AT84" s="33">
        <f ca="1">AR84/0.9/(AP61-AP62)/$N$3*1000</f>
        <v>3.4201851851851942E-2</v>
      </c>
      <c r="AU84" s="32" t="s">
        <v>65</v>
      </c>
      <c r="AV84" s="21"/>
      <c r="AW84" s="29"/>
      <c r="AX84" s="29"/>
      <c r="AY84" s="29"/>
      <c r="AZ84" s="29"/>
      <c r="BA84" s="29"/>
      <c r="BB84" s="29"/>
      <c r="BC84" s="35" t="s">
        <v>23</v>
      </c>
      <c r="BE84" s="8" t="s">
        <v>10</v>
      </c>
      <c r="BF84" s="29">
        <f ca="1">BQ76</f>
        <v>-8.0209499999999974</v>
      </c>
      <c r="BG84" s="29">
        <f t="shared" ca="1" si="227"/>
        <v>-80.306067187500005</v>
      </c>
      <c r="BH84" s="29">
        <f t="shared" ca="1" si="227"/>
        <v>70.316492187500003</v>
      </c>
      <c r="BI84" s="29">
        <f ca="1">MIN(BF84:BH84)</f>
        <v>-80.306067187500005</v>
      </c>
      <c r="BJ84" s="29">
        <f ca="1">MAX(BF84:BH84)</f>
        <v>70.316492187500003</v>
      </c>
      <c r="BK84" s="33">
        <f ca="1">-BI84/0.9/(BH61-BH62)/$N$3*1000</f>
        <v>4.0719566695601852</v>
      </c>
      <c r="BL84" s="33">
        <f ca="1">BJ84/0.9/(BH61-BH62)/$N$3*1000</f>
        <v>3.5654306003361991</v>
      </c>
      <c r="BM84" s="32" t="s">
        <v>65</v>
      </c>
      <c r="BN84" s="21"/>
      <c r="BO84" s="29"/>
      <c r="BP84" s="29"/>
      <c r="BQ84" s="29"/>
      <c r="BR84" s="29"/>
      <c r="BS84" s="29"/>
      <c r="BT84" s="29"/>
      <c r="BU84" s="35" t="s">
        <v>23</v>
      </c>
      <c r="BW84" s="8" t="s">
        <v>10</v>
      </c>
      <c r="BX84" s="29">
        <f ca="1">CI76</f>
        <v>-38.886449999999996</v>
      </c>
      <c r="BY84" s="29">
        <f t="shared" ca="1" si="228"/>
        <v>-105.44304583333334</v>
      </c>
      <c r="BZ84" s="29">
        <f t="shared" ca="1" si="228"/>
        <v>58.760870833333342</v>
      </c>
      <c r="CA84" s="29">
        <f ca="1">MIN(BX84:BZ84)</f>
        <v>-105.44304583333334</v>
      </c>
      <c r="CB84" s="29">
        <f ca="1">MAX(BX84:BZ84)</f>
        <v>58.760870833333342</v>
      </c>
      <c r="CC84" s="33">
        <f ca="1">-CA84/0.9/(BZ61-BZ62)/$N$3*1000</f>
        <v>5.3465389201205173</v>
      </c>
      <c r="CD84" s="33">
        <f ca="1">CB84/0.9/(BZ61-BZ62)/$N$3*1000</f>
        <v>2.9794974187977665</v>
      </c>
      <c r="CE84" s="32" t="s">
        <v>65</v>
      </c>
      <c r="CF84" s="21"/>
      <c r="CG84" s="29"/>
      <c r="CH84" s="29"/>
      <c r="CI84" s="29"/>
      <c r="CJ84" s="29"/>
      <c r="CK84" s="29"/>
      <c r="CL84" s="29"/>
      <c r="CM84" s="35" t="s">
        <v>23</v>
      </c>
      <c r="CO84" s="8" t="s">
        <v>10</v>
      </c>
      <c r="CP84" s="29">
        <f ca="1">DA76</f>
        <v>-44.392050000000005</v>
      </c>
      <c r="CQ84" s="29">
        <f t="shared" ca="1" si="229"/>
        <v>-77.024245833333325</v>
      </c>
      <c r="CR84" s="29">
        <f t="shared" ca="1" si="229"/>
        <v>24.061470833333331</v>
      </c>
      <c r="CS84" s="29">
        <f ca="1">MIN(CP84:CR84)</f>
        <v>-77.024245833333325</v>
      </c>
      <c r="CT84" s="29">
        <f ca="1">MAX(CP84:CR84)</f>
        <v>24.061470833333331</v>
      </c>
      <c r="CU84" s="33">
        <f ca="1">-CS84/0.9/(CR61-CR62)/$N$3*1000</f>
        <v>3.9055503839653132</v>
      </c>
      <c r="CV84" s="33">
        <f ca="1">CT84/0.9/(CR61-CR62)/$N$3*1000</f>
        <v>1.220048124265138</v>
      </c>
      <c r="CW84" s="32" t="s">
        <v>65</v>
      </c>
      <c r="CX84" s="21"/>
      <c r="CY84" s="29"/>
      <c r="CZ84" s="29"/>
      <c r="DA84" s="29"/>
      <c r="DB84" s="29"/>
      <c r="DC84" s="29"/>
      <c r="DD84" s="29"/>
      <c r="DE84" s="35" t="s">
        <v>23</v>
      </c>
      <c r="DG84" s="8" t="s">
        <v>10</v>
      </c>
      <c r="DH84" s="29">
        <f ca="1">DS76</f>
        <v>-26.45205</v>
      </c>
      <c r="DI84" s="29">
        <f t="shared" ca="1" si="230"/>
        <v>-66.285145833333331</v>
      </c>
      <c r="DJ84" s="29">
        <f t="shared" ca="1" si="230"/>
        <v>34.800570833333332</v>
      </c>
      <c r="DK84" s="29">
        <f ca="1">MIN(DH84:DJ84)</f>
        <v>-66.285145833333331</v>
      </c>
      <c r="DL84" s="29">
        <f ca="1">MAX(DH84:DJ84)</f>
        <v>34.800570833333332</v>
      </c>
      <c r="DM84" s="33">
        <f ca="1">-DK84/0.9/(DJ61-DJ62)/$N$3*1000</f>
        <v>3.3610192993092292</v>
      </c>
      <c r="DN84" s="33">
        <f ca="1">DL84/0.9/(DJ61-DJ62)/$N$3*1000</f>
        <v>1.7645792089212224</v>
      </c>
      <c r="DO84" s="32" t="s">
        <v>65</v>
      </c>
      <c r="DP84" s="21"/>
      <c r="DQ84" s="29"/>
      <c r="DR84" s="29"/>
      <c r="DS84" s="29"/>
      <c r="DT84" s="29"/>
      <c r="DU84" s="29"/>
      <c r="DV84" s="29"/>
    </row>
    <row r="85" spans="1:126">
      <c r="A85" s="8">
        <f>B61</f>
        <v>4</v>
      </c>
      <c r="C85" s="8" t="s">
        <v>66</v>
      </c>
      <c r="D85" s="29">
        <f ca="1">O80</f>
        <v>11.555842638351891</v>
      </c>
      <c r="E85" s="29">
        <f t="shared" ref="E85:F85" ca="1" si="231">P80</f>
        <v>8.7490217003705766</v>
      </c>
      <c r="F85" s="29">
        <f t="shared" ca="1" si="231"/>
        <v>8.2586421829833583</v>
      </c>
      <c r="G85" s="30"/>
      <c r="H85" s="29">
        <f ca="1">MAX(D85:F85)</f>
        <v>11.555842638351891</v>
      </c>
      <c r="I85" s="31"/>
      <c r="J85" s="33">
        <f ca="1">H85/0.9/(F61-F62)/$N$3*1000</f>
        <v>1.8229381391090087</v>
      </c>
      <c r="K85" s="29"/>
      <c r="L85" s="21"/>
      <c r="M85" s="29"/>
      <c r="N85" s="29"/>
      <c r="O85" s="29"/>
      <c r="P85" s="29"/>
      <c r="Q85" s="29"/>
      <c r="R85" s="29"/>
      <c r="S85" s="39">
        <f>T61</f>
        <v>4</v>
      </c>
      <c r="U85" s="8" t="s">
        <v>66</v>
      </c>
      <c r="V85" s="29">
        <f ca="1">AG80</f>
        <v>6.827221629065054</v>
      </c>
      <c r="W85" s="29">
        <f t="shared" ref="W85:X85" ca="1" si="232">AH80</f>
        <v>7.2235152459568734</v>
      </c>
      <c r="X85" s="29">
        <f t="shared" ca="1" si="232"/>
        <v>6.9711924017311127</v>
      </c>
      <c r="Y85" s="30"/>
      <c r="Z85" s="29">
        <f ca="1">MAX(V85:X85)</f>
        <v>7.2235152459568734</v>
      </c>
      <c r="AA85" s="31"/>
      <c r="AB85" s="33">
        <f ca="1">Z85/0.9/(X61-X62)/$N$3*1000</f>
        <v>1.1395120072497125</v>
      </c>
      <c r="AC85" s="29"/>
      <c r="AD85" s="21"/>
      <c r="AE85" s="29"/>
      <c r="AF85" s="29"/>
      <c r="AG85" s="29"/>
      <c r="AH85" s="29"/>
      <c r="AI85" s="29"/>
      <c r="AJ85" s="29"/>
      <c r="AK85" s="39">
        <f>AL61</f>
        <v>4</v>
      </c>
      <c r="AM85" s="8" t="s">
        <v>66</v>
      </c>
      <c r="AN85" s="29">
        <f ca="1">AY80</f>
        <v>13.23236549699449</v>
      </c>
      <c r="AO85" s="29">
        <f t="shared" ref="AO85:AP85" ca="1" si="233">AZ80</f>
        <v>11.288323061831283</v>
      </c>
      <c r="AP85" s="29">
        <f t="shared" ca="1" si="233"/>
        <v>8.8327720247942381</v>
      </c>
      <c r="AQ85" s="30"/>
      <c r="AR85" s="29">
        <f ca="1">MAX(AN85:AP85)</f>
        <v>13.23236549699449</v>
      </c>
      <c r="AS85" s="31"/>
      <c r="AT85" s="33">
        <f ca="1">AR85/0.9/(AP61-AP62)/$N$3*1000</f>
        <v>2.0874101949991304</v>
      </c>
      <c r="AU85" s="29"/>
      <c r="AV85" s="21"/>
      <c r="AW85" s="29"/>
      <c r="AX85" s="29"/>
      <c r="AY85" s="29"/>
      <c r="AZ85" s="29"/>
      <c r="BA85" s="29"/>
      <c r="BB85" s="29"/>
      <c r="BC85" s="39">
        <f>BD61</f>
        <v>4</v>
      </c>
      <c r="BE85" s="8" t="s">
        <v>66</v>
      </c>
      <c r="BF85" s="29">
        <f ca="1">BQ80</f>
        <v>26.838536851759443</v>
      </c>
      <c r="BG85" s="29">
        <f t="shared" ref="BG85:BH85" ca="1" si="234">BR80</f>
        <v>32.157615702572343</v>
      </c>
      <c r="BH85" s="29">
        <f t="shared" ca="1" si="234"/>
        <v>61.424198437500053</v>
      </c>
      <c r="BI85" s="30"/>
      <c r="BJ85" s="29">
        <f ca="1">MAX(BF85:BH85)</f>
        <v>61.424198437500053</v>
      </c>
      <c r="BK85" s="31"/>
      <c r="BL85" s="33">
        <f ca="1">BJ85/0.9/(BH61-BH62)/$N$3*1000</f>
        <v>3.1145426897321458</v>
      </c>
      <c r="BM85" s="29"/>
      <c r="BN85" s="21"/>
      <c r="BO85" s="29"/>
      <c r="BP85" s="29"/>
      <c r="BQ85" s="29"/>
      <c r="BR85" s="29"/>
      <c r="BS85" s="29"/>
      <c r="BT85" s="29"/>
      <c r="BU85" s="39">
        <f>BV61</f>
        <v>4</v>
      </c>
      <c r="BW85" s="8" t="s">
        <v>66</v>
      </c>
      <c r="BX85" s="29">
        <f ca="1">CI80</f>
        <v>42.025847070635209</v>
      </c>
      <c r="BY85" s="29">
        <f t="shared" ref="BY85:BZ85" ca="1" si="235">CJ80</f>
        <v>59.896423223462115</v>
      </c>
      <c r="BZ85" s="29">
        <f t="shared" ca="1" si="235"/>
        <v>59.913106947114898</v>
      </c>
      <c r="CA85" s="30"/>
      <c r="CB85" s="29">
        <f ca="1">MAX(BX85:BZ85)</f>
        <v>59.913106947114898</v>
      </c>
      <c r="CC85" s="31"/>
      <c r="CD85" s="33">
        <f ca="1">CB85/0.9/(BZ61-BZ62)/$N$3*1000</f>
        <v>3.0379220894701118</v>
      </c>
      <c r="CE85" s="29"/>
      <c r="CF85" s="21"/>
      <c r="CG85" s="29"/>
      <c r="CH85" s="29"/>
      <c r="CI85" s="29"/>
      <c r="CJ85" s="29"/>
      <c r="CK85" s="29"/>
      <c r="CL85" s="29"/>
      <c r="CM85" s="39">
        <f>CN61</f>
        <v>4</v>
      </c>
      <c r="CO85" s="8" t="s">
        <v>66</v>
      </c>
      <c r="CP85" s="29">
        <f ca="1">DA80</f>
        <v>41.092900557029736</v>
      </c>
      <c r="CQ85" s="29">
        <f t="shared" ref="CQ85:CR85" ca="1" si="236">DB80</f>
        <v>63.914657042706359</v>
      </c>
      <c r="CR85" s="29">
        <f t="shared" ca="1" si="236"/>
        <v>36.481393672254001</v>
      </c>
      <c r="CS85" s="30"/>
      <c r="CT85" s="29">
        <f ca="1">MAX(CP85:CR85)</f>
        <v>63.914657042706359</v>
      </c>
      <c r="CU85" s="31"/>
      <c r="CV85" s="33">
        <f ca="1">CT85/0.9/(CR61-CR62)/$N$3*1000</f>
        <v>3.2408225572800835</v>
      </c>
      <c r="CW85" s="29"/>
      <c r="CX85" s="21"/>
      <c r="CY85" s="29"/>
      <c r="CZ85" s="29"/>
      <c r="DA85" s="29"/>
      <c r="DB85" s="29"/>
      <c r="DC85" s="29"/>
      <c r="DD85" s="29"/>
      <c r="DE85" s="39">
        <f>DF61</f>
        <v>4</v>
      </c>
      <c r="DG85" s="8" t="s">
        <v>66</v>
      </c>
      <c r="DH85" s="29">
        <f ca="1">DS80</f>
        <v>41.092900557029736</v>
      </c>
      <c r="DI85" s="29">
        <f t="shared" ref="DI85:DJ85" ca="1" si="237">DT80</f>
        <v>63.914657042706359</v>
      </c>
      <c r="DJ85" s="29">
        <f t="shared" ca="1" si="237"/>
        <v>36.481393672254001</v>
      </c>
      <c r="DK85" s="30"/>
      <c r="DL85" s="29">
        <f ca="1">MAX(DH85:DJ85)</f>
        <v>63.914657042706359</v>
      </c>
      <c r="DM85" s="31"/>
      <c r="DN85" s="33">
        <f ca="1">DL85/0.9/(DJ61-DJ62)/$N$3*1000</f>
        <v>3.2408225572800835</v>
      </c>
      <c r="DO85" s="29"/>
      <c r="DP85" s="21"/>
      <c r="DQ85" s="29"/>
      <c r="DR85" s="29"/>
      <c r="DS85" s="29"/>
      <c r="DT85" s="29"/>
      <c r="DU85" s="29"/>
      <c r="DV85" s="29"/>
    </row>
    <row r="86" spans="1:126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41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4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41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41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41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41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</row>
    <row r="87" spans="1:126">
      <c r="S87" s="37"/>
      <c r="AK87" s="37"/>
      <c r="BC87" s="37"/>
      <c r="BU87" s="37"/>
      <c r="CM87" s="37"/>
      <c r="DE87" s="37"/>
    </row>
    <row r="88" spans="1:126">
      <c r="A88" s="2" t="s">
        <v>44</v>
      </c>
      <c r="B88" s="19" t="str">
        <f ca="1">A$7</f>
        <v>14-15</v>
      </c>
      <c r="D88" s="2" t="s">
        <v>24</v>
      </c>
      <c r="E88" s="8" t="s">
        <v>56</v>
      </c>
      <c r="F88" s="9">
        <v>60</v>
      </c>
      <c r="G88" s="2" t="s">
        <v>25</v>
      </c>
      <c r="H88" s="2" t="s">
        <v>26</v>
      </c>
      <c r="N88" s="2" t="s">
        <v>54</v>
      </c>
      <c r="O88" s="8"/>
      <c r="P88" s="48">
        <f ca="1">ROUND(ABS(IF($C$2&lt;=$C$3,(F95-F96)/F97,(G95-G96)/G97)),2)</f>
        <v>4.7</v>
      </c>
      <c r="Q88" s="2" t="s">
        <v>25</v>
      </c>
      <c r="S88" s="38" t="s">
        <v>44</v>
      </c>
      <c r="T88" s="19" t="str">
        <f ca="1">S$7</f>
        <v>15-16</v>
      </c>
      <c r="V88" s="2" t="s">
        <v>24</v>
      </c>
      <c r="W88" s="8" t="s">
        <v>56</v>
      </c>
      <c r="X88" s="9">
        <v>60</v>
      </c>
      <c r="Y88" s="2" t="s">
        <v>25</v>
      </c>
      <c r="Z88" s="2" t="s">
        <v>26</v>
      </c>
      <c r="AF88" s="2" t="s">
        <v>54</v>
      </c>
      <c r="AG88" s="8"/>
      <c r="AH88" s="48">
        <f ca="1">ROUND(ABS(IF($C$2&lt;=$C$3,(X95-X96)/X97,(Y95-Y96)/Y97)),2)</f>
        <v>3.8</v>
      </c>
      <c r="AI88" s="2" t="s">
        <v>25</v>
      </c>
      <c r="AK88" s="38" t="s">
        <v>44</v>
      </c>
      <c r="AL88" s="19" t="str">
        <f ca="1">AK$7</f>
        <v>16-17</v>
      </c>
      <c r="AN88" s="2" t="s">
        <v>24</v>
      </c>
      <c r="AO88" s="8" t="s">
        <v>56</v>
      </c>
      <c r="AP88" s="9">
        <v>60</v>
      </c>
      <c r="AQ88" s="2" t="s">
        <v>25</v>
      </c>
      <c r="AR88" s="2" t="s">
        <v>26</v>
      </c>
      <c r="AX88" s="2" t="s">
        <v>54</v>
      </c>
      <c r="AY88" s="8"/>
      <c r="AZ88" s="48">
        <f ca="1">ROUND(ABS(IF($C$2&lt;=$C$3,(AP95-AP96)/AP97,(AQ95-AQ96)/AQ97)),2)</f>
        <v>3</v>
      </c>
      <c r="BA88" s="2" t="s">
        <v>25</v>
      </c>
      <c r="BC88" s="38" t="s">
        <v>44</v>
      </c>
      <c r="BD88" s="19" t="str">
        <f ca="1">BC$7</f>
        <v>17-18</v>
      </c>
      <c r="BF88" s="2" t="s">
        <v>24</v>
      </c>
      <c r="BG88" s="8" t="s">
        <v>56</v>
      </c>
      <c r="BH88" s="9">
        <v>30</v>
      </c>
      <c r="BI88" s="2" t="s">
        <v>25</v>
      </c>
      <c r="BJ88" s="2" t="s">
        <v>26</v>
      </c>
      <c r="BP88" s="2" t="s">
        <v>54</v>
      </c>
      <c r="BQ88" s="8"/>
      <c r="BR88" s="48">
        <f ca="1">ROUND(ABS(IF($C$2&lt;=$C$3,(BH95-BH96)/BH97,(BI95-BI96)/BI97)),2)</f>
        <v>3.2</v>
      </c>
      <c r="BS88" s="2" t="s">
        <v>25</v>
      </c>
      <c r="BU88" s="38" t="s">
        <v>44</v>
      </c>
      <c r="BV88" s="19" t="str">
        <f ca="1">BU$7</f>
        <v>18-19</v>
      </c>
      <c r="BX88" s="2" t="s">
        <v>24</v>
      </c>
      <c r="BY88" s="8" t="s">
        <v>56</v>
      </c>
      <c r="BZ88" s="9">
        <v>30</v>
      </c>
      <c r="CA88" s="2" t="s">
        <v>25</v>
      </c>
      <c r="CB88" s="2" t="s">
        <v>26</v>
      </c>
      <c r="CH88" s="2" t="s">
        <v>54</v>
      </c>
      <c r="CI88" s="8"/>
      <c r="CJ88" s="48">
        <f ca="1">ROUND(ABS(IF($C$2&lt;=$C$3,(BZ95-BZ96)/BZ97,(CA95-CA96)/CA97)),2)</f>
        <v>4.2</v>
      </c>
      <c r="CK88" s="2" t="s">
        <v>25</v>
      </c>
      <c r="CM88" s="38" t="s">
        <v>44</v>
      </c>
      <c r="CN88" s="19" t="str">
        <f ca="1">CM$7</f>
        <v>19-20</v>
      </c>
      <c r="CP88" s="2" t="s">
        <v>24</v>
      </c>
      <c r="CQ88" s="8" t="s">
        <v>56</v>
      </c>
      <c r="CR88" s="9">
        <v>30</v>
      </c>
      <c r="CS88" s="2" t="s">
        <v>25</v>
      </c>
      <c r="CT88" s="2" t="s">
        <v>26</v>
      </c>
      <c r="CZ88" s="2" t="s">
        <v>54</v>
      </c>
      <c r="DA88" s="8"/>
      <c r="DB88" s="48">
        <f ca="1">ROUND(ABS(IF($C$2&lt;=$C$3,(CR95-CR96)/CR97,(CS95-CS96)/CS97)),2)</f>
        <v>3.6</v>
      </c>
      <c r="DC88" s="2" t="s">
        <v>25</v>
      </c>
      <c r="DE88" s="38" t="s">
        <v>44</v>
      </c>
      <c r="DF88" s="19" t="str">
        <f ca="1">DE$7</f>
        <v>-</v>
      </c>
      <c r="DH88" s="2" t="s">
        <v>24</v>
      </c>
      <c r="DI88" s="8" t="s">
        <v>56</v>
      </c>
      <c r="DJ88" s="9">
        <v>30</v>
      </c>
      <c r="DK88" s="2" t="s">
        <v>25</v>
      </c>
      <c r="DL88" s="2" t="s">
        <v>26</v>
      </c>
      <c r="DR88" s="2" t="s">
        <v>54</v>
      </c>
      <c r="DS88" s="8"/>
      <c r="DT88" s="48">
        <f ca="1">ROUND(ABS(IF($C$2&lt;=$C$3,(DJ95-DJ96)/DJ97,(DK95-DK96)/DK97)),2)</f>
        <v>3.6</v>
      </c>
      <c r="DU88" s="2" t="s">
        <v>25</v>
      </c>
    </row>
    <row r="89" spans="1:126">
      <c r="A89" s="2" t="s">
        <v>68</v>
      </c>
      <c r="B89" s="19">
        <f>MAX(1,B61-1)</f>
        <v>3</v>
      </c>
      <c r="E89" s="8" t="s">
        <v>57</v>
      </c>
      <c r="F89" s="9">
        <v>22</v>
      </c>
      <c r="G89" s="2" t="s">
        <v>25</v>
      </c>
      <c r="H89" s="2" t="s">
        <v>27</v>
      </c>
      <c r="O89" s="8" t="s">
        <v>32</v>
      </c>
      <c r="P89" s="19">
        <f ca="1">ROUND(ABS((D97-D98)/P88),2)</f>
        <v>12.11</v>
      </c>
      <c r="Q89" s="17" t="s">
        <v>55</v>
      </c>
      <c r="S89" s="38" t="s">
        <v>68</v>
      </c>
      <c r="T89" s="19">
        <f>MAX(1,T61-1)</f>
        <v>3</v>
      </c>
      <c r="W89" s="8" t="s">
        <v>57</v>
      </c>
      <c r="X89" s="9">
        <v>22</v>
      </c>
      <c r="Y89" s="2" t="s">
        <v>25</v>
      </c>
      <c r="Z89" s="2" t="s">
        <v>27</v>
      </c>
      <c r="AG89" s="8" t="s">
        <v>32</v>
      </c>
      <c r="AH89" s="19">
        <f ca="1">ROUND(ABS((V97-V98)/AH88),2)</f>
        <v>12.11</v>
      </c>
      <c r="AI89" s="17" t="s">
        <v>55</v>
      </c>
      <c r="AK89" s="38" t="s">
        <v>68</v>
      </c>
      <c r="AL89" s="19">
        <f>MAX(1,AL61-1)</f>
        <v>3</v>
      </c>
      <c r="AO89" s="8" t="s">
        <v>57</v>
      </c>
      <c r="AP89" s="9">
        <v>22</v>
      </c>
      <c r="AQ89" s="2" t="s">
        <v>25</v>
      </c>
      <c r="AR89" s="2" t="s">
        <v>27</v>
      </c>
      <c r="AY89" s="8" t="s">
        <v>32</v>
      </c>
      <c r="AZ89" s="19">
        <f ca="1">ROUND(ABS((AN97-AN98)/AZ88),2)</f>
        <v>35.86</v>
      </c>
      <c r="BA89" s="17" t="s">
        <v>55</v>
      </c>
      <c r="BC89" s="38" t="s">
        <v>68</v>
      </c>
      <c r="BD89" s="19">
        <f>MAX(1,BD61-1)</f>
        <v>3</v>
      </c>
      <c r="BG89" s="8" t="s">
        <v>57</v>
      </c>
      <c r="BH89" s="9">
        <v>60</v>
      </c>
      <c r="BI89" s="2" t="s">
        <v>25</v>
      </c>
      <c r="BJ89" s="2" t="s">
        <v>27</v>
      </c>
      <c r="BQ89" s="8" t="s">
        <v>32</v>
      </c>
      <c r="BR89" s="19">
        <f ca="1">ROUND(ABS((BF97-BF98)/BR88),2)</f>
        <v>52.76</v>
      </c>
      <c r="BS89" s="17" t="s">
        <v>55</v>
      </c>
      <c r="BU89" s="38" t="s">
        <v>68</v>
      </c>
      <c r="BV89" s="19">
        <f>MAX(1,BV61-1)</f>
        <v>3</v>
      </c>
      <c r="BY89" s="8" t="s">
        <v>57</v>
      </c>
      <c r="BZ89" s="9">
        <v>60</v>
      </c>
      <c r="CA89" s="2" t="s">
        <v>25</v>
      </c>
      <c r="CB89" s="2" t="s">
        <v>27</v>
      </c>
      <c r="CI89" s="8" t="s">
        <v>32</v>
      </c>
      <c r="CJ89" s="19">
        <f ca="1">ROUND(ABS((BX97-BX98)/CJ88),2)</f>
        <v>52.76</v>
      </c>
      <c r="CK89" s="17" t="s">
        <v>55</v>
      </c>
      <c r="CM89" s="38" t="s">
        <v>68</v>
      </c>
      <c r="CN89" s="19">
        <f>MAX(1,CN61-1)</f>
        <v>3</v>
      </c>
      <c r="CQ89" s="8" t="s">
        <v>57</v>
      </c>
      <c r="CR89" s="9">
        <v>60</v>
      </c>
      <c r="CS89" s="2" t="s">
        <v>25</v>
      </c>
      <c r="CT89" s="2" t="s">
        <v>27</v>
      </c>
      <c r="DA89" s="8" t="s">
        <v>32</v>
      </c>
      <c r="DB89" s="19">
        <f ca="1">ROUND(ABS((CP97-CP98)/DB88),2)</f>
        <v>52.76</v>
      </c>
      <c r="DC89" s="17" t="s">
        <v>55</v>
      </c>
      <c r="DE89" s="38" t="s">
        <v>68</v>
      </c>
      <c r="DF89" s="19">
        <f>MAX(1,DF61-1)</f>
        <v>3</v>
      </c>
      <c r="DI89" s="8" t="s">
        <v>57</v>
      </c>
      <c r="DJ89" s="9">
        <v>60</v>
      </c>
      <c r="DK89" s="2" t="s">
        <v>25</v>
      </c>
      <c r="DL89" s="2" t="s">
        <v>27</v>
      </c>
      <c r="DS89" s="8" t="s">
        <v>32</v>
      </c>
      <c r="DT89" s="19">
        <f ca="1">ROUND(ABS((DH97-DH98)/DT88),2)</f>
        <v>52.76</v>
      </c>
      <c r="DU89" s="17" t="s">
        <v>55</v>
      </c>
    </row>
    <row r="90" spans="1:126">
      <c r="B90" s="25" t="str">
        <f>IF(B89=B61,"duplicato","")</f>
        <v/>
      </c>
      <c r="E90" s="8" t="s">
        <v>28</v>
      </c>
      <c r="F90" s="42">
        <f>$N$4</f>
        <v>4</v>
      </c>
      <c r="G90" s="2" t="s">
        <v>25</v>
      </c>
      <c r="H90" s="2" t="s">
        <v>29</v>
      </c>
      <c r="O90" s="8" t="s">
        <v>33</v>
      </c>
      <c r="P90" s="19">
        <f ca="1">ROUND(ABS((E97-E98)/P88),2)</f>
        <v>7.42</v>
      </c>
      <c r="Q90" s="17" t="s">
        <v>55</v>
      </c>
      <c r="S90" s="38"/>
      <c r="T90" s="25" t="str">
        <f>IF(T89=T61,"duplicato","")</f>
        <v/>
      </c>
      <c r="W90" s="8" t="s">
        <v>28</v>
      </c>
      <c r="X90" s="42">
        <f>$N$4</f>
        <v>4</v>
      </c>
      <c r="Y90" s="2" t="s">
        <v>25</v>
      </c>
      <c r="Z90" s="2" t="s">
        <v>29</v>
      </c>
      <c r="AG90" s="8" t="s">
        <v>33</v>
      </c>
      <c r="AH90" s="19">
        <f ca="1">ROUND(ABS((W97-W98)/AH88),2)</f>
        <v>7.42</v>
      </c>
      <c r="AI90" s="17" t="s">
        <v>55</v>
      </c>
      <c r="AK90" s="38"/>
      <c r="AL90" s="25" t="str">
        <f>IF(AL89=AL61,"duplicato","")</f>
        <v/>
      </c>
      <c r="AO90" s="8" t="s">
        <v>28</v>
      </c>
      <c r="AP90" s="42">
        <f>$N$4</f>
        <v>4</v>
      </c>
      <c r="AQ90" s="2" t="s">
        <v>25</v>
      </c>
      <c r="AR90" s="2" t="s">
        <v>29</v>
      </c>
      <c r="AY90" s="8" t="s">
        <v>33</v>
      </c>
      <c r="AZ90" s="19">
        <f ca="1">ROUND(ABS((AO97-AO98)/AZ88),2)</f>
        <v>21.6</v>
      </c>
      <c r="BA90" s="17" t="s">
        <v>55</v>
      </c>
      <c r="BC90" s="38"/>
      <c r="BD90" s="25" t="str">
        <f>IF(BD89=BD61,"duplicato","")</f>
        <v/>
      </c>
      <c r="BG90" s="8" t="s">
        <v>28</v>
      </c>
      <c r="BH90" s="42">
        <f>$N$4</f>
        <v>4</v>
      </c>
      <c r="BI90" s="2" t="s">
        <v>25</v>
      </c>
      <c r="BJ90" s="2" t="s">
        <v>29</v>
      </c>
      <c r="BQ90" s="8" t="s">
        <v>33</v>
      </c>
      <c r="BR90" s="19">
        <f ca="1">ROUND(ABS((BG97-BG98)/BR88),2)</f>
        <v>31.63</v>
      </c>
      <c r="BS90" s="17" t="s">
        <v>55</v>
      </c>
      <c r="BU90" s="38"/>
      <c r="BV90" s="25" t="str">
        <f>IF(BV89=BV61,"duplicato","")</f>
        <v/>
      </c>
      <c r="BY90" s="8" t="s">
        <v>28</v>
      </c>
      <c r="BZ90" s="42">
        <f>$N$4</f>
        <v>4</v>
      </c>
      <c r="CA90" s="2" t="s">
        <v>25</v>
      </c>
      <c r="CB90" s="2" t="s">
        <v>29</v>
      </c>
      <c r="CI90" s="8" t="s">
        <v>33</v>
      </c>
      <c r="CJ90" s="19">
        <f ca="1">ROUND(ABS((BY97-BY98)/CJ88),2)</f>
        <v>31.63</v>
      </c>
      <c r="CK90" s="17" t="s">
        <v>55</v>
      </c>
      <c r="CM90" s="38"/>
      <c r="CN90" s="25" t="str">
        <f>IF(CN89=CN61,"duplicato","")</f>
        <v/>
      </c>
      <c r="CQ90" s="8" t="s">
        <v>28</v>
      </c>
      <c r="CR90" s="42">
        <f>$N$4</f>
        <v>4</v>
      </c>
      <c r="CS90" s="2" t="s">
        <v>25</v>
      </c>
      <c r="CT90" s="2" t="s">
        <v>29</v>
      </c>
      <c r="DA90" s="8" t="s">
        <v>33</v>
      </c>
      <c r="DB90" s="19">
        <f ca="1">ROUND(ABS((CQ97-CQ98)/DB88),2)</f>
        <v>31.63</v>
      </c>
      <c r="DC90" s="17" t="s">
        <v>55</v>
      </c>
      <c r="DE90" s="38"/>
      <c r="DF90" s="25" t="str">
        <f>IF(DF89=DF61,"duplicato","")</f>
        <v/>
      </c>
      <c r="DI90" s="8" t="s">
        <v>28</v>
      </c>
      <c r="DJ90" s="42">
        <f>$N$4</f>
        <v>4</v>
      </c>
      <c r="DK90" s="2" t="s">
        <v>25</v>
      </c>
      <c r="DL90" s="2" t="s">
        <v>29</v>
      </c>
      <c r="DS90" s="8" t="s">
        <v>33</v>
      </c>
      <c r="DT90" s="19">
        <f ca="1">ROUND(ABS((DI97-DI98)/DT88),2)</f>
        <v>31.63</v>
      </c>
      <c r="DU90" s="17" t="s">
        <v>55</v>
      </c>
    </row>
    <row r="91" spans="1:126">
      <c r="E91" s="8" t="s">
        <v>47</v>
      </c>
      <c r="F91" s="9">
        <v>15</v>
      </c>
      <c r="G91" s="2" t="s">
        <v>25</v>
      </c>
      <c r="H91" s="2" t="s">
        <v>49</v>
      </c>
      <c r="S91" s="38"/>
      <c r="W91" s="8" t="s">
        <v>47</v>
      </c>
      <c r="X91" s="9">
        <v>15</v>
      </c>
      <c r="Y91" s="2" t="s">
        <v>25</v>
      </c>
      <c r="Z91" s="2" t="s">
        <v>49</v>
      </c>
      <c r="AK91" s="38"/>
      <c r="AO91" s="8" t="s">
        <v>47</v>
      </c>
      <c r="AP91" s="9">
        <v>15</v>
      </c>
      <c r="AQ91" s="2" t="s">
        <v>25</v>
      </c>
      <c r="AR91" s="2" t="s">
        <v>49</v>
      </c>
      <c r="BC91" s="38"/>
      <c r="BG91" s="8" t="s">
        <v>47</v>
      </c>
      <c r="BH91" s="9">
        <v>15</v>
      </c>
      <c r="BI91" s="2" t="s">
        <v>25</v>
      </c>
      <c r="BJ91" s="2" t="s">
        <v>49</v>
      </c>
      <c r="BU91" s="38"/>
      <c r="BY91" s="8" t="s">
        <v>47</v>
      </c>
      <c r="BZ91" s="9">
        <v>35</v>
      </c>
      <c r="CA91" s="2" t="s">
        <v>25</v>
      </c>
      <c r="CB91" s="2" t="s">
        <v>49</v>
      </c>
      <c r="CM91" s="38"/>
      <c r="CQ91" s="8" t="s">
        <v>47</v>
      </c>
      <c r="CR91" s="9">
        <v>35</v>
      </c>
      <c r="CS91" s="2" t="s">
        <v>25</v>
      </c>
      <c r="CT91" s="2" t="s">
        <v>49</v>
      </c>
      <c r="DE91" s="38"/>
      <c r="DI91" s="8" t="s">
        <v>47</v>
      </c>
      <c r="DJ91" s="9">
        <v>35</v>
      </c>
      <c r="DK91" s="2" t="s">
        <v>25</v>
      </c>
      <c r="DL91" s="2" t="s">
        <v>49</v>
      </c>
    </row>
    <row r="92" spans="1:126">
      <c r="E92" s="8" t="s">
        <v>48</v>
      </c>
      <c r="F92" s="9">
        <v>15</v>
      </c>
      <c r="G92" s="2" t="s">
        <v>25</v>
      </c>
      <c r="H92" s="2" t="s">
        <v>50</v>
      </c>
      <c r="S92" s="38"/>
      <c r="W92" s="8" t="s">
        <v>48</v>
      </c>
      <c r="X92" s="9">
        <v>15</v>
      </c>
      <c r="Y92" s="2" t="s">
        <v>25</v>
      </c>
      <c r="Z92" s="2" t="s">
        <v>50</v>
      </c>
      <c r="AK92" s="38"/>
      <c r="AO92" s="8" t="s">
        <v>48</v>
      </c>
      <c r="AP92" s="9">
        <v>15</v>
      </c>
      <c r="AQ92" s="2" t="s">
        <v>25</v>
      </c>
      <c r="AR92" s="2" t="s">
        <v>50</v>
      </c>
      <c r="BC92" s="38"/>
      <c r="BG92" s="8" t="s">
        <v>48</v>
      </c>
      <c r="BH92" s="9">
        <v>35</v>
      </c>
      <c r="BI92" s="2" t="s">
        <v>25</v>
      </c>
      <c r="BJ92" s="2" t="s">
        <v>50</v>
      </c>
      <c r="BU92" s="38"/>
      <c r="BY92" s="8" t="s">
        <v>48</v>
      </c>
      <c r="BZ92" s="9">
        <v>35</v>
      </c>
      <c r="CA92" s="2" t="s">
        <v>25</v>
      </c>
      <c r="CB92" s="2" t="s">
        <v>50</v>
      </c>
      <c r="CM92" s="38"/>
      <c r="CQ92" s="8" t="s">
        <v>48</v>
      </c>
      <c r="CR92" s="9">
        <v>15</v>
      </c>
      <c r="CS92" s="2" t="s">
        <v>25</v>
      </c>
      <c r="CT92" s="2" t="s">
        <v>50</v>
      </c>
      <c r="DE92" s="38"/>
      <c r="DI92" s="8" t="s">
        <v>48</v>
      </c>
      <c r="DJ92" s="9">
        <v>35</v>
      </c>
      <c r="DK92" s="2" t="s">
        <v>25</v>
      </c>
      <c r="DL92" s="2" t="s">
        <v>50</v>
      </c>
    </row>
    <row r="93" spans="1:126">
      <c r="S93" s="38"/>
      <c r="AK93" s="38"/>
      <c r="BC93" s="38"/>
      <c r="BU93" s="38"/>
      <c r="CM93" s="38"/>
      <c r="DE93" s="38"/>
    </row>
    <row r="94" spans="1:126">
      <c r="A94" s="2" t="s">
        <v>30</v>
      </c>
      <c r="D94" s="20" t="s">
        <v>32</v>
      </c>
      <c r="E94" s="20" t="s">
        <v>33</v>
      </c>
      <c r="F94" s="20" t="s">
        <v>34</v>
      </c>
      <c r="G94" s="20" t="s">
        <v>35</v>
      </c>
      <c r="H94" s="20" t="s">
        <v>36</v>
      </c>
      <c r="I94" s="20" t="s">
        <v>37</v>
      </c>
      <c r="J94" s="23" t="s">
        <v>39</v>
      </c>
      <c r="K94" s="23" t="s">
        <v>40</v>
      </c>
      <c r="L94" s="23" t="s">
        <v>41</v>
      </c>
      <c r="M94" s="23" t="s">
        <v>42</v>
      </c>
      <c r="N94" s="23" t="s">
        <v>53</v>
      </c>
      <c r="O94" s="20" t="s">
        <v>32</v>
      </c>
      <c r="P94" s="23" t="s">
        <v>51</v>
      </c>
      <c r="Q94" s="23" t="s">
        <v>52</v>
      </c>
      <c r="S94" s="38" t="s">
        <v>30</v>
      </c>
      <c r="V94" s="20" t="s">
        <v>32</v>
      </c>
      <c r="W94" s="20" t="s">
        <v>33</v>
      </c>
      <c r="X94" s="20" t="s">
        <v>34</v>
      </c>
      <c r="Y94" s="20" t="s">
        <v>35</v>
      </c>
      <c r="Z94" s="20" t="s">
        <v>36</v>
      </c>
      <c r="AA94" s="20" t="s">
        <v>37</v>
      </c>
      <c r="AB94" s="23" t="s">
        <v>39</v>
      </c>
      <c r="AC94" s="23" t="s">
        <v>40</v>
      </c>
      <c r="AD94" s="23" t="s">
        <v>41</v>
      </c>
      <c r="AE94" s="23" t="s">
        <v>42</v>
      </c>
      <c r="AF94" s="23" t="s">
        <v>53</v>
      </c>
      <c r="AG94" s="20" t="s">
        <v>32</v>
      </c>
      <c r="AH94" s="23" t="s">
        <v>51</v>
      </c>
      <c r="AI94" s="23" t="s">
        <v>52</v>
      </c>
      <c r="AK94" s="38" t="s">
        <v>30</v>
      </c>
      <c r="AN94" s="20" t="s">
        <v>32</v>
      </c>
      <c r="AO94" s="20" t="s">
        <v>33</v>
      </c>
      <c r="AP94" s="20" t="s">
        <v>34</v>
      </c>
      <c r="AQ94" s="20" t="s">
        <v>35</v>
      </c>
      <c r="AR94" s="20" t="s">
        <v>36</v>
      </c>
      <c r="AS94" s="20" t="s">
        <v>37</v>
      </c>
      <c r="AT94" s="23" t="s">
        <v>39</v>
      </c>
      <c r="AU94" s="23" t="s">
        <v>40</v>
      </c>
      <c r="AV94" s="23" t="s">
        <v>41</v>
      </c>
      <c r="AW94" s="23" t="s">
        <v>42</v>
      </c>
      <c r="AX94" s="23" t="s">
        <v>53</v>
      </c>
      <c r="AY94" s="20" t="s">
        <v>32</v>
      </c>
      <c r="AZ94" s="23" t="s">
        <v>51</v>
      </c>
      <c r="BA94" s="23" t="s">
        <v>52</v>
      </c>
      <c r="BC94" s="38" t="s">
        <v>30</v>
      </c>
      <c r="BF94" s="20" t="s">
        <v>32</v>
      </c>
      <c r="BG94" s="20" t="s">
        <v>33</v>
      </c>
      <c r="BH94" s="20" t="s">
        <v>34</v>
      </c>
      <c r="BI94" s="20" t="s">
        <v>35</v>
      </c>
      <c r="BJ94" s="20" t="s">
        <v>36</v>
      </c>
      <c r="BK94" s="20" t="s">
        <v>37</v>
      </c>
      <c r="BL94" s="23" t="s">
        <v>39</v>
      </c>
      <c r="BM94" s="23" t="s">
        <v>40</v>
      </c>
      <c r="BN94" s="23" t="s">
        <v>41</v>
      </c>
      <c r="BO94" s="23" t="s">
        <v>42</v>
      </c>
      <c r="BP94" s="23" t="s">
        <v>53</v>
      </c>
      <c r="BQ94" s="20" t="s">
        <v>32</v>
      </c>
      <c r="BR94" s="23" t="s">
        <v>51</v>
      </c>
      <c r="BS94" s="23" t="s">
        <v>52</v>
      </c>
      <c r="BU94" s="38" t="s">
        <v>30</v>
      </c>
      <c r="BX94" s="20" t="s">
        <v>32</v>
      </c>
      <c r="BY94" s="20" t="s">
        <v>33</v>
      </c>
      <c r="BZ94" s="20" t="s">
        <v>34</v>
      </c>
      <c r="CA94" s="20" t="s">
        <v>35</v>
      </c>
      <c r="CB94" s="20" t="s">
        <v>36</v>
      </c>
      <c r="CC94" s="20" t="s">
        <v>37</v>
      </c>
      <c r="CD94" s="23" t="s">
        <v>39</v>
      </c>
      <c r="CE94" s="23" t="s">
        <v>40</v>
      </c>
      <c r="CF94" s="23" t="s">
        <v>41</v>
      </c>
      <c r="CG94" s="23" t="s">
        <v>42</v>
      </c>
      <c r="CH94" s="23" t="s">
        <v>53</v>
      </c>
      <c r="CI94" s="20" t="s">
        <v>32</v>
      </c>
      <c r="CJ94" s="23" t="s">
        <v>51</v>
      </c>
      <c r="CK94" s="23" t="s">
        <v>52</v>
      </c>
      <c r="CM94" s="38" t="s">
        <v>30</v>
      </c>
      <c r="CP94" s="20" t="s">
        <v>32</v>
      </c>
      <c r="CQ94" s="20" t="s">
        <v>33</v>
      </c>
      <c r="CR94" s="20" t="s">
        <v>34</v>
      </c>
      <c r="CS94" s="20" t="s">
        <v>35</v>
      </c>
      <c r="CT94" s="20" t="s">
        <v>36</v>
      </c>
      <c r="CU94" s="20" t="s">
        <v>37</v>
      </c>
      <c r="CV94" s="23" t="s">
        <v>39</v>
      </c>
      <c r="CW94" s="23" t="s">
        <v>40</v>
      </c>
      <c r="CX94" s="23" t="s">
        <v>41</v>
      </c>
      <c r="CY94" s="23" t="s">
        <v>42</v>
      </c>
      <c r="CZ94" s="23" t="s">
        <v>53</v>
      </c>
      <c r="DA94" s="20" t="s">
        <v>32</v>
      </c>
      <c r="DB94" s="23" t="s">
        <v>51</v>
      </c>
      <c r="DC94" s="23" t="s">
        <v>52</v>
      </c>
      <c r="DE94" s="38" t="s">
        <v>30</v>
      </c>
      <c r="DH94" s="20" t="s">
        <v>32</v>
      </c>
      <c r="DI94" s="20" t="s">
        <v>33</v>
      </c>
      <c r="DJ94" s="20" t="s">
        <v>34</v>
      </c>
      <c r="DK94" s="20" t="s">
        <v>35</v>
      </c>
      <c r="DL94" s="20" t="s">
        <v>36</v>
      </c>
      <c r="DM94" s="20" t="s">
        <v>37</v>
      </c>
      <c r="DN94" s="23" t="s">
        <v>39</v>
      </c>
      <c r="DO94" s="23" t="s">
        <v>40</v>
      </c>
      <c r="DP94" s="23" t="s">
        <v>41</v>
      </c>
      <c r="DQ94" s="23" t="s">
        <v>42</v>
      </c>
      <c r="DR94" s="23" t="s">
        <v>53</v>
      </c>
      <c r="DS94" s="20" t="s">
        <v>32</v>
      </c>
      <c r="DT94" s="23" t="s">
        <v>51</v>
      </c>
      <c r="DU94" s="23" t="s">
        <v>52</v>
      </c>
    </row>
    <row r="95" spans="1:126">
      <c r="A95" s="8" t="s">
        <v>31</v>
      </c>
      <c r="B95" s="8">
        <f>($H$2-B89)*4+1</f>
        <v>9</v>
      </c>
      <c r="C95" s="8" t="s">
        <v>11</v>
      </c>
      <c r="D95" s="6">
        <f ca="1">INDEX(E$7:E$30,B95,1)</f>
        <v>-21.088000000000001</v>
      </c>
      <c r="E95" s="6">
        <f ca="1">INDEX(F$7:F$30,B95,1)</f>
        <v>-12.926</v>
      </c>
      <c r="F95" s="6">
        <f ca="1">INDEX(G$7:G$30,B95,1)</f>
        <v>14.525</v>
      </c>
      <c r="G95" s="6">
        <f ca="1">INDEX(H$7:H$30,B95,1)</f>
        <v>3.6309999999999998</v>
      </c>
      <c r="H95" s="6">
        <f ca="1">INDEX(I$7:I$30,B95,1)</f>
        <v>0.20200000000000001</v>
      </c>
      <c r="I95" s="6">
        <f ca="1">INDEX(J$7:J$30,B95,1)</f>
        <v>0.29799999999999999</v>
      </c>
      <c r="J95" s="24">
        <f ca="1">(ABS(F95)+ABS(H95))*SIGN(F95)</f>
        <v>14.727</v>
      </c>
      <c r="K95" s="24">
        <f ca="1">(ABS(G95)+ABS(I95))*SIGN(G95)</f>
        <v>3.9289999999999998</v>
      </c>
      <c r="L95" s="24">
        <f ca="1">(ABS(J95)+0.3*ABS(K95))*SIGN(J95)</f>
        <v>15.9057</v>
      </c>
      <c r="M95" s="24">
        <f t="shared" ref="M95:M98" ca="1" si="238">(ABS(K95)+0.3*ABS(J95))*SIGN(K95)</f>
        <v>8.3470999999999993</v>
      </c>
      <c r="N95" s="24">
        <f ca="1">IF($C$2&lt;=$C$3,L95,M95)</f>
        <v>15.9057</v>
      </c>
      <c r="O95" s="48">
        <f ca="1">D95</f>
        <v>-21.088000000000001</v>
      </c>
      <c r="P95" s="48">
        <f ca="1">E95+N95</f>
        <v>2.9796999999999993</v>
      </c>
      <c r="Q95" s="48">
        <f ca="1">E95-N95</f>
        <v>-28.831699999999998</v>
      </c>
      <c r="S95" s="39" t="s">
        <v>31</v>
      </c>
      <c r="T95" s="8">
        <f>($H$2-T89)*4+1</f>
        <v>9</v>
      </c>
      <c r="U95" s="8" t="s">
        <v>11</v>
      </c>
      <c r="V95" s="6">
        <f ca="1">INDEX(W$7:W$30,T95,1)</f>
        <v>-15.116</v>
      </c>
      <c r="W95" s="6">
        <f ca="1">INDEX(X$7:X$30,T95,1)</f>
        <v>-9.2629999999999999</v>
      </c>
      <c r="X95" s="6">
        <f ca="1">INDEX(Y$7:Y$30,T95,1)</f>
        <v>16.286999999999999</v>
      </c>
      <c r="Y95" s="6">
        <f ca="1">INDEX(Z$7:Z$30,T95,1)</f>
        <v>4.0709999999999997</v>
      </c>
      <c r="Z95" s="6">
        <f ca="1">INDEX(AA$7:AA$30,T95,1)</f>
        <v>0.22700000000000001</v>
      </c>
      <c r="AA95" s="6">
        <f ca="1">INDEX(AB$7:AB$30,T95,1)</f>
        <v>0.33400000000000002</v>
      </c>
      <c r="AB95" s="24">
        <f ca="1">(ABS(X95)+ABS(Z95))*SIGN(X95)</f>
        <v>16.513999999999999</v>
      </c>
      <c r="AC95" s="24">
        <f ca="1">(ABS(Y95)+ABS(AA95))*SIGN(Y95)</f>
        <v>4.4049999999999994</v>
      </c>
      <c r="AD95" s="24">
        <f ca="1">(ABS(AB95)+0.3*ABS(AC95))*SIGN(AB95)</f>
        <v>17.8355</v>
      </c>
      <c r="AE95" s="24">
        <f t="shared" ref="AE95:AE98" ca="1" si="239">(ABS(AC95)+0.3*ABS(AB95))*SIGN(AC95)</f>
        <v>9.3591999999999977</v>
      </c>
      <c r="AF95" s="24">
        <f ca="1">IF($C$2&lt;=$C$3,AD95,AE95)</f>
        <v>17.8355</v>
      </c>
      <c r="AG95" s="48">
        <f ca="1">V95</f>
        <v>-15.116</v>
      </c>
      <c r="AH95" s="48">
        <f ca="1">W95+AF95</f>
        <v>8.5724999999999998</v>
      </c>
      <c r="AI95" s="48">
        <f ca="1">W95-AF95</f>
        <v>-27.098500000000001</v>
      </c>
      <c r="AK95" s="39" t="s">
        <v>31</v>
      </c>
      <c r="AL95" s="8">
        <f>($H$2-AL89)*4+1</f>
        <v>9</v>
      </c>
      <c r="AM95" s="8" t="s">
        <v>11</v>
      </c>
      <c r="AN95" s="6">
        <f ca="1">INDEX(AO$7:AO$30,AL95,1)</f>
        <v>-27.696000000000002</v>
      </c>
      <c r="AO95" s="6">
        <f ca="1">INDEX(AP$7:AP$30,AL95,1)</f>
        <v>-16.667999999999999</v>
      </c>
      <c r="AP95" s="6">
        <f ca="1">INDEX(AQ$7:AQ$30,AL95,1)</f>
        <v>18.681000000000001</v>
      </c>
      <c r="AQ95" s="6">
        <f ca="1">INDEX(AR$7:AR$30,AL95,1)</f>
        <v>4.6559999999999997</v>
      </c>
      <c r="AR95" s="6">
        <f ca="1">INDEX(AS$7:AS$30,AL95,1)</f>
        <v>0.26100000000000001</v>
      </c>
      <c r="AS95" s="6">
        <f ca="1">INDEX(AT$7:AT$30,AL95,1)</f>
        <v>0.38300000000000001</v>
      </c>
      <c r="AT95" s="24">
        <f ca="1">(ABS(AP95)+ABS(AR95))*SIGN(AP95)</f>
        <v>18.942</v>
      </c>
      <c r="AU95" s="24">
        <f ca="1">(ABS(AQ95)+ABS(AS95))*SIGN(AQ95)</f>
        <v>5.0389999999999997</v>
      </c>
      <c r="AV95" s="24">
        <f ca="1">(ABS(AT95)+0.3*ABS(AU95))*SIGN(AT95)</f>
        <v>20.453700000000001</v>
      </c>
      <c r="AW95" s="24">
        <f t="shared" ref="AW95:AW98" ca="1" si="240">(ABS(AU95)+0.3*ABS(AT95))*SIGN(AU95)</f>
        <v>10.721599999999999</v>
      </c>
      <c r="AX95" s="24">
        <f ca="1">IF($C$2&lt;=$C$3,AV95,AW95)</f>
        <v>20.453700000000001</v>
      </c>
      <c r="AY95" s="48">
        <f ca="1">AN95</f>
        <v>-27.696000000000002</v>
      </c>
      <c r="AZ95" s="48">
        <f ca="1">AO95+AX95</f>
        <v>3.7857000000000021</v>
      </c>
      <c r="BA95" s="48">
        <f ca="1">AO95-AX95</f>
        <v>-37.121700000000004</v>
      </c>
      <c r="BC95" s="39" t="s">
        <v>31</v>
      </c>
      <c r="BD95" s="8">
        <f>($H$2-BD89)*4+1</f>
        <v>9</v>
      </c>
      <c r="BE95" s="8" t="s">
        <v>11</v>
      </c>
      <c r="BF95" s="6">
        <f ca="1">INDEX(BG$7:BG$30,BD95,1)</f>
        <v>-46.100999999999999</v>
      </c>
      <c r="BG95" s="6">
        <f ca="1">INDEX(BH$7:BH$30,BD95,1)</f>
        <v>-27.573</v>
      </c>
      <c r="BH95" s="6">
        <f ca="1">INDEX(BI$7:BI$30,BD95,1)</f>
        <v>84.927000000000007</v>
      </c>
      <c r="BI95" s="6">
        <f ca="1">INDEX(BJ$7:BJ$30,BD95,1)</f>
        <v>21.22</v>
      </c>
      <c r="BJ95" s="6">
        <f ca="1">INDEX(BK$7:BK$30,BD95,1)</f>
        <v>1.181</v>
      </c>
      <c r="BK95" s="6">
        <f ca="1">INDEX(BL$7:BL$30,BD95,1)</f>
        <v>1.7370000000000001</v>
      </c>
      <c r="BL95" s="24">
        <f ca="1">(ABS(BH95)+ABS(BJ95))*SIGN(BH95)</f>
        <v>86.108000000000004</v>
      </c>
      <c r="BM95" s="24">
        <f ca="1">(ABS(BI95)+ABS(BK95))*SIGN(BI95)</f>
        <v>22.957000000000001</v>
      </c>
      <c r="BN95" s="24">
        <f ca="1">(ABS(BL95)+0.3*ABS(BM95))*SIGN(BL95)</f>
        <v>92.995100000000008</v>
      </c>
      <c r="BO95" s="24">
        <f t="shared" ref="BO95:BO98" ca="1" si="241">(ABS(BM95)+0.3*ABS(BL95))*SIGN(BM95)</f>
        <v>48.789400000000001</v>
      </c>
      <c r="BP95" s="24">
        <f ca="1">IF($C$2&lt;=$C$3,BN95,BO95)</f>
        <v>92.995100000000008</v>
      </c>
      <c r="BQ95" s="48">
        <f ca="1">BF95</f>
        <v>-46.100999999999999</v>
      </c>
      <c r="BR95" s="48">
        <f ca="1">BG95+BP95</f>
        <v>65.4221</v>
      </c>
      <c r="BS95" s="48">
        <f ca="1">BG95-BP95</f>
        <v>-120.56810000000002</v>
      </c>
      <c r="BU95" s="39" t="s">
        <v>31</v>
      </c>
      <c r="BV95" s="8">
        <f>($H$2-BV89)*4+1</f>
        <v>9</v>
      </c>
      <c r="BW95" s="8" t="s">
        <v>11</v>
      </c>
      <c r="BX95" s="6">
        <f ca="1">INDEX(BY$7:BY$30,BV95,1)</f>
        <v>-73.707999999999998</v>
      </c>
      <c r="BY95" s="6">
        <f ca="1">INDEX(BZ$7:BZ$30,BV95,1)</f>
        <v>-44.192999999999998</v>
      </c>
      <c r="BZ95" s="6">
        <f ca="1">INDEX(CA$7:CA$30,BV95,1)</f>
        <v>130.161</v>
      </c>
      <c r="CA95" s="6">
        <f ca="1">INDEX(CB$7:CB$30,BV95,1)</f>
        <v>32.502000000000002</v>
      </c>
      <c r="CB95" s="6">
        <f ca="1">INDEX(CC$7:CC$30,BV95,1)</f>
        <v>1.8129999999999999</v>
      </c>
      <c r="CC95" s="6">
        <f ca="1">INDEX(CD$7:CD$30,BV95,1)</f>
        <v>2.6669999999999998</v>
      </c>
      <c r="CD95" s="24">
        <f ca="1">(ABS(BZ95)+ABS(CB95))*SIGN(BZ95)</f>
        <v>131.97399999999999</v>
      </c>
      <c r="CE95" s="24">
        <f ca="1">(ABS(CA95)+ABS(CC95))*SIGN(CA95)</f>
        <v>35.169000000000004</v>
      </c>
      <c r="CF95" s="24">
        <f ca="1">(ABS(CD95)+0.3*ABS(CE95))*SIGN(CD95)</f>
        <v>142.5247</v>
      </c>
      <c r="CG95" s="24">
        <f t="shared" ref="CG95:CG98" ca="1" si="242">(ABS(CE95)+0.3*ABS(CD95))*SIGN(CE95)</f>
        <v>74.761200000000002</v>
      </c>
      <c r="CH95" s="24">
        <f ca="1">IF($C$2&lt;=$C$3,CF95,CG95)</f>
        <v>142.5247</v>
      </c>
      <c r="CI95" s="48">
        <f ca="1">BX95</f>
        <v>-73.707999999999998</v>
      </c>
      <c r="CJ95" s="48">
        <f ca="1">BY95+CH95</f>
        <v>98.331699999999998</v>
      </c>
      <c r="CK95" s="48">
        <f ca="1">BY95-CH95</f>
        <v>-186.71769999999998</v>
      </c>
      <c r="CM95" s="39" t="s">
        <v>31</v>
      </c>
      <c r="CN95" s="8">
        <f>($H$2-CN89)*4+1</f>
        <v>9</v>
      </c>
      <c r="CO95" s="8" t="s">
        <v>11</v>
      </c>
      <c r="CP95" s="6">
        <f ca="1">INDEX(CQ$7:CQ$30,CN95,1)</f>
        <v>-36.994999999999997</v>
      </c>
      <c r="CQ95" s="6">
        <f ca="1">INDEX(CR$7:CR$30,CN95,1)</f>
        <v>-22.265999999999998</v>
      </c>
      <c r="CR95" s="6">
        <f ca="1">INDEX(CS$7:CS$30,CN95,1)</f>
        <v>112.52800000000001</v>
      </c>
      <c r="CS95" s="6">
        <f ca="1">INDEX(CT$7:CT$30,CN95,1)</f>
        <v>28.135000000000002</v>
      </c>
      <c r="CT95" s="6">
        <f ca="1">INDEX(CU$7:CU$30,CN95,1)</f>
        <v>1.5649999999999999</v>
      </c>
      <c r="CU95" s="6">
        <f ca="1">INDEX(CV$7:CV$30,CN95,1)</f>
        <v>2.3029999999999999</v>
      </c>
      <c r="CV95" s="24">
        <f ca="1">(ABS(CR95)+ABS(CT95))*SIGN(CR95)</f>
        <v>114.093</v>
      </c>
      <c r="CW95" s="24">
        <f ca="1">(ABS(CS95)+ABS(CU95))*SIGN(CS95)</f>
        <v>30.438000000000002</v>
      </c>
      <c r="CX95" s="24">
        <f ca="1">(ABS(CV95)+0.3*ABS(CW95))*SIGN(CV95)</f>
        <v>123.2244</v>
      </c>
      <c r="CY95" s="24">
        <f t="shared" ref="CY95:CY98" ca="1" si="243">(ABS(CW95)+0.3*ABS(CV95))*SIGN(CW95)</f>
        <v>64.665899999999993</v>
      </c>
      <c r="CZ95" s="24">
        <f ca="1">IF($C$2&lt;=$C$3,CX95,CY95)</f>
        <v>123.2244</v>
      </c>
      <c r="DA95" s="48">
        <f ca="1">CP95</f>
        <v>-36.994999999999997</v>
      </c>
      <c r="DB95" s="48">
        <f ca="1">CQ95+CZ95</f>
        <v>100.95840000000001</v>
      </c>
      <c r="DC95" s="48">
        <f ca="1">CQ95-CZ95</f>
        <v>-145.49039999999999</v>
      </c>
      <c r="DE95" s="39" t="s">
        <v>31</v>
      </c>
      <c r="DF95" s="8">
        <f>($H$2-DF89)*4+1</f>
        <v>9</v>
      </c>
      <c r="DG95" s="8" t="s">
        <v>11</v>
      </c>
      <c r="DH95" s="6">
        <f ca="1">INDEX(DI$7:DI$30,DF95,1)</f>
        <v>-36.994999999999997</v>
      </c>
      <c r="DI95" s="6">
        <f ca="1">INDEX(DJ$7:DJ$30,DF95,1)</f>
        <v>-22.265999999999998</v>
      </c>
      <c r="DJ95" s="6">
        <f ca="1">INDEX(DK$7:DK$30,DF95,1)</f>
        <v>112.52800000000001</v>
      </c>
      <c r="DK95" s="6">
        <f ca="1">INDEX(DL$7:DL$30,DF95,1)</f>
        <v>28.135000000000002</v>
      </c>
      <c r="DL95" s="6">
        <f ca="1">INDEX(DM$7:DM$30,DF95,1)</f>
        <v>1.5649999999999999</v>
      </c>
      <c r="DM95" s="6">
        <f ca="1">INDEX(DN$7:DN$30,DF95,1)</f>
        <v>2.3029999999999999</v>
      </c>
      <c r="DN95" s="24">
        <f ca="1">(ABS(DJ95)+ABS(DL95))*SIGN(DJ95)</f>
        <v>114.093</v>
      </c>
      <c r="DO95" s="24">
        <f ca="1">(ABS(DK95)+ABS(DM95))*SIGN(DK95)</f>
        <v>30.438000000000002</v>
      </c>
      <c r="DP95" s="24">
        <f ca="1">(ABS(DN95)+0.3*ABS(DO95))*SIGN(DN95)</f>
        <v>123.2244</v>
      </c>
      <c r="DQ95" s="24">
        <f t="shared" ref="DQ95:DQ98" ca="1" si="244">(ABS(DO95)+0.3*ABS(DN95))*SIGN(DO95)</f>
        <v>64.665899999999993</v>
      </c>
      <c r="DR95" s="24">
        <f ca="1">IF($C$2&lt;=$C$3,DP95,DQ95)</f>
        <v>123.2244</v>
      </c>
      <c r="DS95" s="48">
        <f ca="1">DH95</f>
        <v>-36.994999999999997</v>
      </c>
      <c r="DT95" s="48">
        <f ca="1">DI95+DR95</f>
        <v>100.95840000000001</v>
      </c>
      <c r="DU95" s="48">
        <f ca="1">DI95-DR95</f>
        <v>-145.49039999999999</v>
      </c>
    </row>
    <row r="96" spans="1:126">
      <c r="B96" s="8">
        <f>B95+1</f>
        <v>10</v>
      </c>
      <c r="C96" s="8" t="s">
        <v>10</v>
      </c>
      <c r="D96" s="6">
        <f ca="1">INDEX(E$7:E$30,B96,1)</f>
        <v>-22.321999999999999</v>
      </c>
      <c r="E96" s="6">
        <f ca="1">INDEX(F$7:F$30,B96,1)</f>
        <v>-13.673</v>
      </c>
      <c r="F96" s="6">
        <f ca="1">INDEX(G$7:G$30,B96,1)</f>
        <v>-13.887</v>
      </c>
      <c r="G96" s="6">
        <f ca="1">INDEX(H$7:H$30,B96,1)</f>
        <v>-3.4710000000000001</v>
      </c>
      <c r="H96" s="6">
        <f ca="1">INDEX(I$7:I$30,B96,1)</f>
        <v>-0.19400000000000001</v>
      </c>
      <c r="I96" s="6">
        <f ca="1">INDEX(J$7:J$30,B96,1)</f>
        <v>-0.28499999999999998</v>
      </c>
      <c r="J96" s="24">
        <f t="shared" ref="J96:K98" ca="1" si="245">(ABS(F96)+ABS(H96))*SIGN(F96)</f>
        <v>-14.081000000000001</v>
      </c>
      <c r="K96" s="24">
        <f t="shared" ca="1" si="245"/>
        <v>-3.7560000000000002</v>
      </c>
      <c r="L96" s="24">
        <f t="shared" ref="L96:L98" ca="1" si="246">(ABS(J96)+0.3*ABS(K96))*SIGN(J96)</f>
        <v>-15.207800000000001</v>
      </c>
      <c r="M96" s="24">
        <f t="shared" ca="1" si="238"/>
        <v>-7.9803000000000006</v>
      </c>
      <c r="N96" s="24">
        <f ca="1">IF($C$2&lt;=$C$3,L96,M96)</f>
        <v>-15.207800000000001</v>
      </c>
      <c r="O96" s="48">
        <f t="shared" ref="O96:O98" ca="1" si="247">D96</f>
        <v>-22.321999999999999</v>
      </c>
      <c r="P96" s="48">
        <f t="shared" ref="P96:P98" ca="1" si="248">E96+N96</f>
        <v>-28.880800000000001</v>
      </c>
      <c r="Q96" s="48">
        <f t="shared" ref="Q96:Q98" ca="1" si="249">E96-N96</f>
        <v>1.5348000000000006</v>
      </c>
      <c r="S96" s="38"/>
      <c r="T96" s="8">
        <f>T95+1</f>
        <v>10</v>
      </c>
      <c r="U96" s="8" t="s">
        <v>10</v>
      </c>
      <c r="V96" s="6">
        <f ca="1">INDEX(W$7:W$30,T96,1)</f>
        <v>-15</v>
      </c>
      <c r="W96" s="6">
        <f ca="1">INDEX(X$7:X$30,T96,1)</f>
        <v>-9.1760000000000002</v>
      </c>
      <c r="X96" s="6">
        <f ca="1">INDEX(Y$7:Y$30,T96,1)</f>
        <v>-16.064</v>
      </c>
      <c r="Y96" s="6">
        <f ca="1">INDEX(Z$7:Z$30,T96,1)</f>
        <v>-4.0149999999999997</v>
      </c>
      <c r="Z96" s="6">
        <f ca="1">INDEX(AA$7:AA$30,T96,1)</f>
        <v>-0.224</v>
      </c>
      <c r="AA96" s="6">
        <f ca="1">INDEX(AB$7:AB$30,T96,1)</f>
        <v>-0.32900000000000001</v>
      </c>
      <c r="AB96" s="24">
        <f t="shared" ref="AB96:AC98" ca="1" si="250">(ABS(X96)+ABS(Z96))*SIGN(X96)</f>
        <v>-16.288</v>
      </c>
      <c r="AC96" s="24">
        <f t="shared" ca="1" si="250"/>
        <v>-4.3439999999999994</v>
      </c>
      <c r="AD96" s="24">
        <f t="shared" ref="AD96:AD98" ca="1" si="251">(ABS(AB96)+0.3*ABS(AC96))*SIGN(AB96)</f>
        <v>-17.591200000000001</v>
      </c>
      <c r="AE96" s="24">
        <f t="shared" ca="1" si="239"/>
        <v>-9.2303999999999995</v>
      </c>
      <c r="AF96" s="24">
        <f ca="1">IF($C$2&lt;=$C$3,AD96,AE96)</f>
        <v>-17.591200000000001</v>
      </c>
      <c r="AG96" s="48">
        <f t="shared" ref="AG96:AG98" ca="1" si="252">V96</f>
        <v>-15</v>
      </c>
      <c r="AH96" s="48">
        <f t="shared" ref="AH96:AH98" ca="1" si="253">W96+AF96</f>
        <v>-26.767200000000003</v>
      </c>
      <c r="AI96" s="48">
        <f t="shared" ref="AI96:AI98" ca="1" si="254">W96-AF96</f>
        <v>8.4152000000000005</v>
      </c>
      <c r="AK96" s="38"/>
      <c r="AL96" s="8">
        <f>AL95+1</f>
        <v>10</v>
      </c>
      <c r="AM96" s="8" t="s">
        <v>10</v>
      </c>
      <c r="AN96" s="6">
        <f ca="1">INDEX(AO$7:AO$30,AL96,1)</f>
        <v>-26.530999999999999</v>
      </c>
      <c r="AO96" s="6">
        <f ca="1">INDEX(AP$7:AP$30,AL96,1)</f>
        <v>-15.991</v>
      </c>
      <c r="AP96" s="6">
        <f ca="1">INDEX(AQ$7:AQ$30,AL96,1)</f>
        <v>-14.728999999999999</v>
      </c>
      <c r="AQ96" s="6">
        <f ca="1">INDEX(AR$7:AR$30,AL96,1)</f>
        <v>-3.665</v>
      </c>
      <c r="AR96" s="6">
        <f ca="1">INDEX(AS$7:AS$30,AL96,1)</f>
        <v>-0.20599999999999999</v>
      </c>
      <c r="AS96" s="6">
        <f ca="1">INDEX(AT$7:AT$30,AL96,1)</f>
        <v>-0.30199999999999999</v>
      </c>
      <c r="AT96" s="24">
        <f t="shared" ref="AT96:AU98" ca="1" si="255">(ABS(AP96)+ABS(AR96))*SIGN(AP96)</f>
        <v>-14.934999999999999</v>
      </c>
      <c r="AU96" s="24">
        <f t="shared" ca="1" si="255"/>
        <v>-3.9670000000000001</v>
      </c>
      <c r="AV96" s="24">
        <f t="shared" ref="AV96:AV98" ca="1" si="256">(ABS(AT96)+0.3*ABS(AU96))*SIGN(AT96)</f>
        <v>-16.1251</v>
      </c>
      <c r="AW96" s="24">
        <f t="shared" ca="1" si="240"/>
        <v>-8.4474999999999998</v>
      </c>
      <c r="AX96" s="24">
        <f ca="1">IF($C$2&lt;=$C$3,AV96,AW96)</f>
        <v>-16.1251</v>
      </c>
      <c r="AY96" s="48">
        <f t="shared" ref="AY96:AY98" ca="1" si="257">AN96</f>
        <v>-26.530999999999999</v>
      </c>
      <c r="AZ96" s="48">
        <f t="shared" ref="AZ96:AZ98" ca="1" si="258">AO96+AX96</f>
        <v>-32.116100000000003</v>
      </c>
      <c r="BA96" s="48">
        <f t="shared" ref="BA96:BA98" ca="1" si="259">AO96-AX96</f>
        <v>0.13410000000000011</v>
      </c>
      <c r="BC96" s="38"/>
      <c r="BD96" s="8">
        <f>BD95+1</f>
        <v>10</v>
      </c>
      <c r="BE96" s="8" t="s">
        <v>10</v>
      </c>
      <c r="BF96" s="6">
        <f ca="1">INDEX(BG$7:BG$30,BD96,1)</f>
        <v>-36.539000000000001</v>
      </c>
      <c r="BG96" s="6">
        <f ca="1">INDEX(BH$7:BH$30,BD96,1)</f>
        <v>-22.045999999999999</v>
      </c>
      <c r="BH96" s="6">
        <f ca="1">INDEX(BI$7:BI$30,BD96,1)</f>
        <v>-116.61499999999999</v>
      </c>
      <c r="BI96" s="6">
        <f ca="1">INDEX(BJ$7:BJ$30,BD96,1)</f>
        <v>-29.164999999999999</v>
      </c>
      <c r="BJ96" s="6">
        <f ca="1">INDEX(BK$7:BK$30,BD96,1)</f>
        <v>-1.6220000000000001</v>
      </c>
      <c r="BK96" s="6">
        <f ca="1">INDEX(BL$7:BL$30,BD96,1)</f>
        <v>-2.3860000000000001</v>
      </c>
      <c r="BL96" s="24">
        <f t="shared" ref="BL96:BM98" ca="1" si="260">(ABS(BH96)+ABS(BJ96))*SIGN(BH96)</f>
        <v>-118.23699999999999</v>
      </c>
      <c r="BM96" s="24">
        <f t="shared" ca="1" si="260"/>
        <v>-31.550999999999998</v>
      </c>
      <c r="BN96" s="24">
        <f t="shared" ref="BN96:BN98" ca="1" si="261">(ABS(BL96)+0.3*ABS(BM96))*SIGN(BL96)</f>
        <v>-127.70229999999999</v>
      </c>
      <c r="BO96" s="24">
        <f t="shared" ca="1" si="241"/>
        <v>-67.022099999999995</v>
      </c>
      <c r="BP96" s="24">
        <f ca="1">IF($C$2&lt;=$C$3,BN96,BO96)</f>
        <v>-127.70229999999999</v>
      </c>
      <c r="BQ96" s="48">
        <f t="shared" ref="BQ96:BQ98" ca="1" si="262">BF96</f>
        <v>-36.539000000000001</v>
      </c>
      <c r="BR96" s="48">
        <f t="shared" ref="BR96:BR98" ca="1" si="263">BG96+BP96</f>
        <v>-149.7483</v>
      </c>
      <c r="BS96" s="48">
        <f t="shared" ref="BS96:BS98" ca="1" si="264">BG96-BP96</f>
        <v>105.65629999999999</v>
      </c>
      <c r="BU96" s="38"/>
      <c r="BV96" s="8">
        <f>BV95+1</f>
        <v>10</v>
      </c>
      <c r="BW96" s="8" t="s">
        <v>10</v>
      </c>
      <c r="BX96" s="6">
        <f ca="1">INDEX(BY$7:BY$30,BV96,1)</f>
        <v>-75.268000000000001</v>
      </c>
      <c r="BY96" s="6">
        <f ca="1">INDEX(BZ$7:BZ$30,BV96,1)</f>
        <v>-45.137</v>
      </c>
      <c r="BZ96" s="6">
        <f ca="1">INDEX(CA$7:CA$30,BV96,1)</f>
        <v>-130.46100000000001</v>
      </c>
      <c r="CA96" s="6">
        <f ca="1">INDEX(CB$7:CB$30,BV96,1)</f>
        <v>-32.578000000000003</v>
      </c>
      <c r="CB96" s="6">
        <f ca="1">INDEX(CC$7:CC$30,BV96,1)</f>
        <v>-1.8169999999999999</v>
      </c>
      <c r="CC96" s="6">
        <f ca="1">INDEX(CD$7:CD$30,BV96,1)</f>
        <v>-2.673</v>
      </c>
      <c r="CD96" s="24">
        <f t="shared" ref="CD96:CE98" ca="1" si="265">(ABS(BZ96)+ABS(CB96))*SIGN(BZ96)</f>
        <v>-132.27800000000002</v>
      </c>
      <c r="CE96" s="24">
        <f t="shared" ca="1" si="265"/>
        <v>-35.251000000000005</v>
      </c>
      <c r="CF96" s="24">
        <f t="shared" ref="CF96:CF98" ca="1" si="266">(ABS(CD96)+0.3*ABS(CE96))*SIGN(CD96)</f>
        <v>-142.85330000000002</v>
      </c>
      <c r="CG96" s="24">
        <f t="shared" ca="1" si="242"/>
        <v>-74.934400000000011</v>
      </c>
      <c r="CH96" s="24">
        <f ca="1">IF($C$2&lt;=$C$3,CF96,CG96)</f>
        <v>-142.85330000000002</v>
      </c>
      <c r="CI96" s="48">
        <f t="shared" ref="CI96:CI98" ca="1" si="267">BX96</f>
        <v>-75.268000000000001</v>
      </c>
      <c r="CJ96" s="48">
        <f t="shared" ref="CJ96:CJ98" ca="1" si="268">BY96+CH96</f>
        <v>-187.99030000000002</v>
      </c>
      <c r="CK96" s="48">
        <f t="shared" ref="CK96:CK98" ca="1" si="269">BY96-CH96</f>
        <v>97.716300000000018</v>
      </c>
      <c r="CM96" s="38"/>
      <c r="CN96" s="8">
        <f>CN95+1</f>
        <v>10</v>
      </c>
      <c r="CO96" s="8" t="s">
        <v>10</v>
      </c>
      <c r="CP96" s="6">
        <f ca="1">INDEX(CQ$7:CQ$30,CN96,1)</f>
        <v>-53.137</v>
      </c>
      <c r="CQ96" s="6">
        <f ca="1">INDEX(CR$7:CR$30,CN96,1)</f>
        <v>-31.798999999999999</v>
      </c>
      <c r="CR96" s="6">
        <f ca="1">INDEX(CS$7:CS$30,CN96,1)</f>
        <v>-89.338999999999999</v>
      </c>
      <c r="CS96" s="6">
        <f ca="1">INDEX(CT$7:CT$30,CN96,1)</f>
        <v>-22.315999999999999</v>
      </c>
      <c r="CT96" s="6">
        <f ca="1">INDEX(CU$7:CU$30,CN96,1)</f>
        <v>-1.2430000000000001</v>
      </c>
      <c r="CU96" s="6">
        <f ca="1">INDEX(CV$7:CV$30,CN96,1)</f>
        <v>-1.8280000000000001</v>
      </c>
      <c r="CV96" s="24">
        <f t="shared" ref="CV96:CW98" ca="1" si="270">(ABS(CR96)+ABS(CT96))*SIGN(CR96)</f>
        <v>-90.581999999999994</v>
      </c>
      <c r="CW96" s="24">
        <f t="shared" ca="1" si="270"/>
        <v>-24.143999999999998</v>
      </c>
      <c r="CX96" s="24">
        <f t="shared" ref="CX96:CX98" ca="1" si="271">(ABS(CV96)+0.3*ABS(CW96))*SIGN(CV96)</f>
        <v>-97.825199999999995</v>
      </c>
      <c r="CY96" s="24">
        <f t="shared" ca="1" si="243"/>
        <v>-51.318599999999996</v>
      </c>
      <c r="CZ96" s="24">
        <f ca="1">IF($C$2&lt;=$C$3,CX96,CY96)</f>
        <v>-97.825199999999995</v>
      </c>
      <c r="DA96" s="48">
        <f t="shared" ref="DA96:DA98" ca="1" si="272">CP96</f>
        <v>-53.137</v>
      </c>
      <c r="DB96" s="48">
        <f t="shared" ref="DB96:DB98" ca="1" si="273">CQ96+CZ96</f>
        <v>-129.6242</v>
      </c>
      <c r="DC96" s="48">
        <f t="shared" ref="DC96:DC98" ca="1" si="274">CQ96-CZ96</f>
        <v>66.026199999999989</v>
      </c>
      <c r="DE96" s="38"/>
      <c r="DF96" s="8">
        <f>DF95+1</f>
        <v>10</v>
      </c>
      <c r="DG96" s="8" t="s">
        <v>10</v>
      </c>
      <c r="DH96" s="6">
        <f ca="1">INDEX(DI$7:DI$30,DF96,1)</f>
        <v>-53.137</v>
      </c>
      <c r="DI96" s="6">
        <f ca="1">INDEX(DJ$7:DJ$30,DF96,1)</f>
        <v>-31.798999999999999</v>
      </c>
      <c r="DJ96" s="6">
        <f ca="1">INDEX(DK$7:DK$30,DF96,1)</f>
        <v>-89.338999999999999</v>
      </c>
      <c r="DK96" s="6">
        <f ca="1">INDEX(DL$7:DL$30,DF96,1)</f>
        <v>-22.315999999999999</v>
      </c>
      <c r="DL96" s="6">
        <f ca="1">INDEX(DM$7:DM$30,DF96,1)</f>
        <v>-1.2430000000000001</v>
      </c>
      <c r="DM96" s="6">
        <f ca="1">INDEX(DN$7:DN$30,DF96,1)</f>
        <v>-1.8280000000000001</v>
      </c>
      <c r="DN96" s="24">
        <f t="shared" ref="DN96:DO98" ca="1" si="275">(ABS(DJ96)+ABS(DL96))*SIGN(DJ96)</f>
        <v>-90.581999999999994</v>
      </c>
      <c r="DO96" s="24">
        <f t="shared" ca="1" si="275"/>
        <v>-24.143999999999998</v>
      </c>
      <c r="DP96" s="24">
        <f t="shared" ref="DP96:DP98" ca="1" si="276">(ABS(DN96)+0.3*ABS(DO96))*SIGN(DN96)</f>
        <v>-97.825199999999995</v>
      </c>
      <c r="DQ96" s="24">
        <f t="shared" ca="1" si="244"/>
        <v>-51.318599999999996</v>
      </c>
      <c r="DR96" s="24">
        <f ca="1">IF($C$2&lt;=$C$3,DP96,DQ96)</f>
        <v>-97.825199999999995</v>
      </c>
      <c r="DS96" s="48">
        <f t="shared" ref="DS96:DS98" ca="1" si="277">DH96</f>
        <v>-53.137</v>
      </c>
      <c r="DT96" s="48">
        <f t="shared" ref="DT96:DT98" ca="1" si="278">DI96+DR96</f>
        <v>-129.6242</v>
      </c>
      <c r="DU96" s="48">
        <f t="shared" ref="DU96:DU98" ca="1" si="279">DI96-DR96</f>
        <v>66.026199999999989</v>
      </c>
    </row>
    <row r="97" spans="1:126">
      <c r="B97" s="8">
        <f t="shared" ref="B97:B98" si="280">B96+1</f>
        <v>11</v>
      </c>
      <c r="C97" s="8" t="s">
        <v>9</v>
      </c>
      <c r="D97" s="6">
        <f ca="1">INDEX(E$7:E$30,B97,1)</f>
        <v>28.196000000000002</v>
      </c>
      <c r="E97" s="6">
        <f ca="1">INDEX(F$7:F$30,B97,1)</f>
        <v>17.277999999999999</v>
      </c>
      <c r="F97" s="6">
        <f ca="1">INDEX(G$7:G$30,B97,1)</f>
        <v>-6.0449999999999999</v>
      </c>
      <c r="G97" s="6">
        <f ca="1">INDEX(H$7:H$30,B97,1)</f>
        <v>-1.5109999999999999</v>
      </c>
      <c r="H97" s="6">
        <f ca="1">INDEX(I$7:I$30,B97,1)</f>
        <v>-8.4000000000000005E-2</v>
      </c>
      <c r="I97" s="6">
        <f ca="1">INDEX(J$7:J$30,B97,1)</f>
        <v>-0.124</v>
      </c>
      <c r="J97" s="24">
        <f t="shared" ca="1" si="245"/>
        <v>-6.1289999999999996</v>
      </c>
      <c r="K97" s="24">
        <f t="shared" ca="1" si="245"/>
        <v>-1.6349999999999998</v>
      </c>
      <c r="L97" s="24">
        <f t="shared" ca="1" si="246"/>
        <v>-6.6194999999999995</v>
      </c>
      <c r="M97" s="24">
        <f t="shared" ca="1" si="238"/>
        <v>-3.4736999999999996</v>
      </c>
      <c r="N97" s="24">
        <f ca="1">IF($C$2&lt;=$C$3,L97,M97)</f>
        <v>-6.6194999999999995</v>
      </c>
      <c r="O97" s="24">
        <f t="shared" ca="1" si="247"/>
        <v>28.196000000000002</v>
      </c>
      <c r="P97" s="24">
        <f t="shared" ca="1" si="248"/>
        <v>10.6585</v>
      </c>
      <c r="Q97" s="24">
        <f t="shared" ca="1" si="249"/>
        <v>23.897499999999997</v>
      </c>
      <c r="S97" s="38"/>
      <c r="T97" s="8">
        <f t="shared" ref="T97:T98" si="281">T96+1</f>
        <v>11</v>
      </c>
      <c r="U97" s="8" t="s">
        <v>9</v>
      </c>
      <c r="V97" s="6">
        <f ca="1">INDEX(W$7:W$30,T97,1)</f>
        <v>23.04</v>
      </c>
      <c r="W97" s="6">
        <f ca="1">INDEX(X$7:X$30,T97,1)</f>
        <v>14.121</v>
      </c>
      <c r="X97" s="6">
        <f ca="1">INDEX(Y$7:Y$30,T97,1)</f>
        <v>-8.5129999999999999</v>
      </c>
      <c r="Y97" s="6">
        <f ca="1">INDEX(Z$7:Z$30,T97,1)</f>
        <v>-2.1280000000000001</v>
      </c>
      <c r="Z97" s="6">
        <f ca="1">INDEX(AA$7:AA$30,T97,1)</f>
        <v>-0.11899999999999999</v>
      </c>
      <c r="AA97" s="6">
        <f ca="1">INDEX(AB$7:AB$30,T97,1)</f>
        <v>-0.17399999999999999</v>
      </c>
      <c r="AB97" s="24">
        <f t="shared" ca="1" si="250"/>
        <v>-8.6319999999999997</v>
      </c>
      <c r="AC97" s="24">
        <f t="shared" ca="1" si="250"/>
        <v>-2.302</v>
      </c>
      <c r="AD97" s="24">
        <f t="shared" ca="1" si="251"/>
        <v>-9.3225999999999996</v>
      </c>
      <c r="AE97" s="24">
        <f t="shared" ca="1" si="239"/>
        <v>-4.8916000000000004</v>
      </c>
      <c r="AF97" s="24">
        <f ca="1">IF($C$2&lt;=$C$3,AD97,AE97)</f>
        <v>-9.3225999999999996</v>
      </c>
      <c r="AG97" s="24">
        <f t="shared" ca="1" si="252"/>
        <v>23.04</v>
      </c>
      <c r="AH97" s="24">
        <f t="shared" ca="1" si="253"/>
        <v>4.7984000000000009</v>
      </c>
      <c r="AI97" s="24">
        <f t="shared" ca="1" si="254"/>
        <v>23.4436</v>
      </c>
      <c r="AK97" s="38"/>
      <c r="AL97" s="8">
        <f t="shared" ref="AL97:AL98" si="282">AL96+1</f>
        <v>11</v>
      </c>
      <c r="AM97" s="8" t="s">
        <v>9</v>
      </c>
      <c r="AN97" s="6">
        <f ca="1">INDEX(AO$7:AO$30,AL97,1)</f>
        <v>54.177999999999997</v>
      </c>
      <c r="AO97" s="6">
        <f ca="1">INDEX(AP$7:AP$30,AL97,1)</f>
        <v>32.625999999999998</v>
      </c>
      <c r="AP97" s="6">
        <f ca="1">INDEX(AQ$7:AQ$30,AL97,1)</f>
        <v>-11.135999999999999</v>
      </c>
      <c r="AQ97" s="6">
        <f ca="1">INDEX(AR$7:AR$30,AL97,1)</f>
        <v>-2.774</v>
      </c>
      <c r="AR97" s="6">
        <f ca="1">INDEX(AS$7:AS$30,AL97,1)</f>
        <v>-0.155</v>
      </c>
      <c r="AS97" s="6">
        <f ca="1">INDEX(AT$7:AT$30,AL97,1)</f>
        <v>-0.22900000000000001</v>
      </c>
      <c r="AT97" s="24">
        <f t="shared" ca="1" si="255"/>
        <v>-11.290999999999999</v>
      </c>
      <c r="AU97" s="24">
        <f t="shared" ca="1" si="255"/>
        <v>-3.0030000000000001</v>
      </c>
      <c r="AV97" s="24">
        <f t="shared" ca="1" si="256"/>
        <v>-12.191899999999999</v>
      </c>
      <c r="AW97" s="24">
        <f t="shared" ca="1" si="240"/>
        <v>-6.3902999999999999</v>
      </c>
      <c r="AX97" s="24">
        <f ca="1">IF($C$2&lt;=$C$3,AV97,AW97)</f>
        <v>-12.191899999999999</v>
      </c>
      <c r="AY97" s="24">
        <f t="shared" ca="1" si="257"/>
        <v>54.177999999999997</v>
      </c>
      <c r="AZ97" s="24">
        <f t="shared" ca="1" si="258"/>
        <v>20.434100000000001</v>
      </c>
      <c r="BA97" s="24">
        <f t="shared" ca="1" si="259"/>
        <v>44.817899999999995</v>
      </c>
      <c r="BC97" s="38"/>
      <c r="BD97" s="8">
        <f t="shared" ref="BD97:BD98" si="283">BD96+1</f>
        <v>11</v>
      </c>
      <c r="BE97" s="8" t="s">
        <v>9</v>
      </c>
      <c r="BF97" s="6">
        <f ca="1">INDEX(BG$7:BG$30,BD97,1)</f>
        <v>87.403999999999996</v>
      </c>
      <c r="BG97" s="6">
        <f ca="1">INDEX(BH$7:BH$30,BD97,1)</f>
        <v>52.335000000000001</v>
      </c>
      <c r="BH97" s="6">
        <f ca="1">INDEX(BI$7:BI$30,BD97,1)</f>
        <v>-62.981999999999999</v>
      </c>
      <c r="BI97" s="6">
        <f ca="1">INDEX(BJ$7:BJ$30,BD97,1)</f>
        <v>-15.744999999999999</v>
      </c>
      <c r="BJ97" s="6">
        <f ca="1">INDEX(BK$7:BK$30,BD97,1)</f>
        <v>-0.876</v>
      </c>
      <c r="BK97" s="6">
        <f ca="1">INDEX(BL$7:BL$30,BD97,1)</f>
        <v>-1.288</v>
      </c>
      <c r="BL97" s="24">
        <f t="shared" ca="1" si="260"/>
        <v>-63.857999999999997</v>
      </c>
      <c r="BM97" s="24">
        <f t="shared" ca="1" si="260"/>
        <v>-17.032999999999998</v>
      </c>
      <c r="BN97" s="24">
        <f t="shared" ca="1" si="261"/>
        <v>-68.9679</v>
      </c>
      <c r="BO97" s="24">
        <f t="shared" ca="1" si="241"/>
        <v>-36.190399999999997</v>
      </c>
      <c r="BP97" s="24">
        <f ca="1">IF($C$2&lt;=$C$3,BN97,BO97)</f>
        <v>-68.9679</v>
      </c>
      <c r="BQ97" s="24">
        <f t="shared" ca="1" si="262"/>
        <v>87.403999999999996</v>
      </c>
      <c r="BR97" s="24">
        <f t="shared" ca="1" si="263"/>
        <v>-16.632899999999999</v>
      </c>
      <c r="BS97" s="24">
        <f t="shared" ca="1" si="264"/>
        <v>121.30289999999999</v>
      </c>
      <c r="BU97" s="38"/>
      <c r="BV97" s="8">
        <f t="shared" ref="BV97:BV98" si="284">BV96+1</f>
        <v>11</v>
      </c>
      <c r="BW97" s="8" t="s">
        <v>9</v>
      </c>
      <c r="BX97" s="6">
        <f ca="1">INDEX(BY$7:BY$30,BV97,1)</f>
        <v>110.425</v>
      </c>
      <c r="BY97" s="6">
        <f ca="1">INDEX(BZ$7:BZ$30,BV97,1)</f>
        <v>66.197999999999993</v>
      </c>
      <c r="BZ97" s="6">
        <f ca="1">INDEX(CA$7:CA$30,BV97,1)</f>
        <v>-62.052999999999997</v>
      </c>
      <c r="CA97" s="6">
        <f ca="1">INDEX(CB$7:CB$30,BV97,1)</f>
        <v>-15.494999999999999</v>
      </c>
      <c r="CB97" s="6">
        <f ca="1">INDEX(CC$7:CC$30,BV97,1)</f>
        <v>-0.86399999999999999</v>
      </c>
      <c r="CC97" s="6">
        <f ca="1">INDEX(CD$7:CD$30,BV97,1)</f>
        <v>-1.2709999999999999</v>
      </c>
      <c r="CD97" s="24">
        <f t="shared" ca="1" si="265"/>
        <v>-62.916999999999994</v>
      </c>
      <c r="CE97" s="24">
        <f t="shared" ca="1" si="265"/>
        <v>-16.765999999999998</v>
      </c>
      <c r="CF97" s="24">
        <f t="shared" ca="1" si="266"/>
        <v>-67.946799999999996</v>
      </c>
      <c r="CG97" s="24">
        <f t="shared" ca="1" si="242"/>
        <v>-35.641099999999994</v>
      </c>
      <c r="CH97" s="24">
        <f ca="1">IF($C$2&lt;=$C$3,CF97,CG97)</f>
        <v>-67.946799999999996</v>
      </c>
      <c r="CI97" s="24">
        <f t="shared" ca="1" si="267"/>
        <v>110.425</v>
      </c>
      <c r="CJ97" s="24">
        <f t="shared" ca="1" si="268"/>
        <v>-1.7488000000000028</v>
      </c>
      <c r="CK97" s="24">
        <f t="shared" ca="1" si="269"/>
        <v>134.14479999999998</v>
      </c>
      <c r="CM97" s="38"/>
      <c r="CN97" s="8">
        <f t="shared" ref="CN97:CN98" si="285">CN96+1</f>
        <v>11</v>
      </c>
      <c r="CO97" s="8" t="s">
        <v>9</v>
      </c>
      <c r="CP97" s="6">
        <f ca="1">INDEX(CQ$7:CQ$30,CN97,1)</f>
        <v>90.483999999999995</v>
      </c>
      <c r="CQ97" s="6">
        <f ca="1">INDEX(CR$7:CR$30,CN97,1)</f>
        <v>54.286000000000001</v>
      </c>
      <c r="CR97" s="6">
        <f ca="1">INDEX(CS$7:CS$30,CN97,1)</f>
        <v>-56.073999999999998</v>
      </c>
      <c r="CS97" s="6">
        <f ca="1">INDEX(CT$7:CT$30,CN97,1)</f>
        <v>-14.013999999999999</v>
      </c>
      <c r="CT97" s="6">
        <f ca="1">INDEX(CU$7:CU$30,CN97,1)</f>
        <v>-0.78</v>
      </c>
      <c r="CU97" s="6">
        <f ca="1">INDEX(CV$7:CV$30,CN97,1)</f>
        <v>-1.147</v>
      </c>
      <c r="CV97" s="24">
        <f t="shared" ca="1" si="270"/>
        <v>-56.853999999999999</v>
      </c>
      <c r="CW97" s="24">
        <f t="shared" ca="1" si="270"/>
        <v>-15.161</v>
      </c>
      <c r="CX97" s="24">
        <f t="shared" ca="1" si="271"/>
        <v>-61.402299999999997</v>
      </c>
      <c r="CY97" s="24">
        <f t="shared" ca="1" si="243"/>
        <v>-32.217199999999998</v>
      </c>
      <c r="CZ97" s="24">
        <f ca="1">IF($C$2&lt;=$C$3,CX97,CY97)</f>
        <v>-61.402299999999997</v>
      </c>
      <c r="DA97" s="24">
        <f t="shared" ca="1" si="272"/>
        <v>90.483999999999995</v>
      </c>
      <c r="DB97" s="24">
        <f t="shared" ca="1" si="273"/>
        <v>-7.1162999999999954</v>
      </c>
      <c r="DC97" s="24">
        <f t="shared" ca="1" si="274"/>
        <v>115.6883</v>
      </c>
      <c r="DE97" s="38"/>
      <c r="DF97" s="8">
        <f t="shared" ref="DF97:DF98" si="286">DF96+1</f>
        <v>11</v>
      </c>
      <c r="DG97" s="8" t="s">
        <v>9</v>
      </c>
      <c r="DH97" s="6">
        <f ca="1">INDEX(DI$7:DI$30,DF97,1)</f>
        <v>90.483999999999995</v>
      </c>
      <c r="DI97" s="6">
        <f ca="1">INDEX(DJ$7:DJ$30,DF97,1)</f>
        <v>54.286000000000001</v>
      </c>
      <c r="DJ97" s="6">
        <f ca="1">INDEX(DK$7:DK$30,DF97,1)</f>
        <v>-56.073999999999998</v>
      </c>
      <c r="DK97" s="6">
        <f ca="1">INDEX(DL$7:DL$30,DF97,1)</f>
        <v>-14.013999999999999</v>
      </c>
      <c r="DL97" s="6">
        <f ca="1">INDEX(DM$7:DM$30,DF97,1)</f>
        <v>-0.78</v>
      </c>
      <c r="DM97" s="6">
        <f ca="1">INDEX(DN$7:DN$30,DF97,1)</f>
        <v>-1.147</v>
      </c>
      <c r="DN97" s="24">
        <f t="shared" ca="1" si="275"/>
        <v>-56.853999999999999</v>
      </c>
      <c r="DO97" s="24">
        <f t="shared" ca="1" si="275"/>
        <v>-15.161</v>
      </c>
      <c r="DP97" s="24">
        <f t="shared" ca="1" si="276"/>
        <v>-61.402299999999997</v>
      </c>
      <c r="DQ97" s="24">
        <f t="shared" ca="1" si="244"/>
        <v>-32.217199999999998</v>
      </c>
      <c r="DR97" s="24">
        <f ca="1">IF($C$2&lt;=$C$3,DP97,DQ97)</f>
        <v>-61.402299999999997</v>
      </c>
      <c r="DS97" s="24">
        <f t="shared" ca="1" si="277"/>
        <v>90.483999999999995</v>
      </c>
      <c r="DT97" s="24">
        <f t="shared" ca="1" si="278"/>
        <v>-7.1162999999999954</v>
      </c>
      <c r="DU97" s="24">
        <f t="shared" ca="1" si="279"/>
        <v>115.6883</v>
      </c>
    </row>
    <row r="98" spans="1:126">
      <c r="B98" s="8">
        <f t="shared" si="280"/>
        <v>12</v>
      </c>
      <c r="C98" s="8" t="s">
        <v>8</v>
      </c>
      <c r="D98" s="6">
        <f ca="1">INDEX(E$7:E$30,B98,1)</f>
        <v>-28.721</v>
      </c>
      <c r="E98" s="6">
        <f ca="1">INDEX(F$7:F$30,B98,1)</f>
        <v>-17.596</v>
      </c>
      <c r="F98" s="6">
        <f ca="1">INDEX(G$7:G$30,B98,1)</f>
        <v>-6.0449999999999999</v>
      </c>
      <c r="G98" s="6">
        <f ca="1">INDEX(H$7:H$30,B98,1)</f>
        <v>-1.5109999999999999</v>
      </c>
      <c r="H98" s="6">
        <f ca="1">INDEX(I$7:I$30,B98,1)</f>
        <v>-8.4000000000000005E-2</v>
      </c>
      <c r="I98" s="6">
        <f ca="1">INDEX(J$7:J$30,B98,1)</f>
        <v>-0.124</v>
      </c>
      <c r="J98" s="24">
        <f t="shared" ca="1" si="245"/>
        <v>-6.1289999999999996</v>
      </c>
      <c r="K98" s="24">
        <f t="shared" ca="1" si="245"/>
        <v>-1.6349999999999998</v>
      </c>
      <c r="L98" s="24">
        <f t="shared" ca="1" si="246"/>
        <v>-6.6194999999999995</v>
      </c>
      <c r="M98" s="24">
        <f t="shared" ca="1" si="238"/>
        <v>-3.4736999999999996</v>
      </c>
      <c r="N98" s="24">
        <f ca="1">IF($C$2&lt;=$C$3,L98,M98)</f>
        <v>-6.6194999999999995</v>
      </c>
      <c r="O98" s="24">
        <f t="shared" ca="1" si="247"/>
        <v>-28.721</v>
      </c>
      <c r="P98" s="24">
        <f t="shared" ca="1" si="248"/>
        <v>-24.215499999999999</v>
      </c>
      <c r="Q98" s="24">
        <f t="shared" ca="1" si="249"/>
        <v>-10.976500000000001</v>
      </c>
      <c r="S98" s="38"/>
      <c r="T98" s="8">
        <f t="shared" si="281"/>
        <v>12</v>
      </c>
      <c r="U98" s="8" t="s">
        <v>8</v>
      </c>
      <c r="V98" s="6">
        <f ca="1">INDEX(W$7:W$30,T98,1)</f>
        <v>-22.978000000000002</v>
      </c>
      <c r="W98" s="6">
        <f ca="1">INDEX(X$7:X$30,T98,1)</f>
        <v>-14.074999999999999</v>
      </c>
      <c r="X98" s="6">
        <f ca="1">INDEX(Y$7:Y$30,T98,1)</f>
        <v>-8.5129999999999999</v>
      </c>
      <c r="Y98" s="6">
        <f ca="1">INDEX(Z$7:Z$30,T98,1)</f>
        <v>-2.1280000000000001</v>
      </c>
      <c r="Z98" s="6">
        <f ca="1">INDEX(AA$7:AA$30,T98,1)</f>
        <v>-0.11899999999999999</v>
      </c>
      <c r="AA98" s="6">
        <f ca="1">INDEX(AB$7:AB$30,T98,1)</f>
        <v>-0.17399999999999999</v>
      </c>
      <c r="AB98" s="24">
        <f t="shared" ca="1" si="250"/>
        <v>-8.6319999999999997</v>
      </c>
      <c r="AC98" s="24">
        <f t="shared" ca="1" si="250"/>
        <v>-2.302</v>
      </c>
      <c r="AD98" s="24">
        <f t="shared" ca="1" si="251"/>
        <v>-9.3225999999999996</v>
      </c>
      <c r="AE98" s="24">
        <f t="shared" ca="1" si="239"/>
        <v>-4.8916000000000004</v>
      </c>
      <c r="AF98" s="24">
        <f ca="1">IF($C$2&lt;=$C$3,AD98,AE98)</f>
        <v>-9.3225999999999996</v>
      </c>
      <c r="AG98" s="24">
        <f t="shared" ca="1" si="252"/>
        <v>-22.978000000000002</v>
      </c>
      <c r="AH98" s="24">
        <f t="shared" ca="1" si="253"/>
        <v>-23.397599999999997</v>
      </c>
      <c r="AI98" s="24">
        <f t="shared" ca="1" si="254"/>
        <v>-4.7523999999999997</v>
      </c>
      <c r="AK98" s="38"/>
      <c r="AL98" s="8">
        <f t="shared" si="282"/>
        <v>12</v>
      </c>
      <c r="AM98" s="8" t="s">
        <v>8</v>
      </c>
      <c r="AN98" s="6">
        <f ca="1">INDEX(AO$7:AO$30,AL98,1)</f>
        <v>-53.402000000000001</v>
      </c>
      <c r="AO98" s="6">
        <f ca="1">INDEX(AP$7:AP$30,AL98,1)</f>
        <v>-32.173999999999999</v>
      </c>
      <c r="AP98" s="6">
        <f ca="1">INDEX(AQ$7:AQ$30,AL98,1)</f>
        <v>-11.135999999999999</v>
      </c>
      <c r="AQ98" s="6">
        <f ca="1">INDEX(AR$7:AR$30,AL98,1)</f>
        <v>-2.774</v>
      </c>
      <c r="AR98" s="6">
        <f ca="1">INDEX(AS$7:AS$30,AL98,1)</f>
        <v>-0.155</v>
      </c>
      <c r="AS98" s="6">
        <f ca="1">INDEX(AT$7:AT$30,AL98,1)</f>
        <v>-0.22900000000000001</v>
      </c>
      <c r="AT98" s="24">
        <f t="shared" ca="1" si="255"/>
        <v>-11.290999999999999</v>
      </c>
      <c r="AU98" s="24">
        <f t="shared" ca="1" si="255"/>
        <v>-3.0030000000000001</v>
      </c>
      <c r="AV98" s="24">
        <f t="shared" ca="1" si="256"/>
        <v>-12.191899999999999</v>
      </c>
      <c r="AW98" s="24">
        <f t="shared" ca="1" si="240"/>
        <v>-6.3902999999999999</v>
      </c>
      <c r="AX98" s="24">
        <f ca="1">IF($C$2&lt;=$C$3,AV98,AW98)</f>
        <v>-12.191899999999999</v>
      </c>
      <c r="AY98" s="24">
        <f t="shared" ca="1" si="257"/>
        <v>-53.402000000000001</v>
      </c>
      <c r="AZ98" s="24">
        <f t="shared" ca="1" si="258"/>
        <v>-44.365899999999996</v>
      </c>
      <c r="BA98" s="24">
        <f t="shared" ca="1" si="259"/>
        <v>-19.982100000000003</v>
      </c>
      <c r="BC98" s="38"/>
      <c r="BD98" s="8">
        <f t="shared" si="283"/>
        <v>12</v>
      </c>
      <c r="BE98" s="8" t="s">
        <v>8</v>
      </c>
      <c r="BF98" s="6">
        <f ca="1">INDEX(BG$7:BG$30,BD98,1)</f>
        <v>-81.427999999999997</v>
      </c>
      <c r="BG98" s="6">
        <f ca="1">INDEX(BH$7:BH$30,BD98,1)</f>
        <v>-48.881</v>
      </c>
      <c r="BH98" s="6">
        <f ca="1">INDEX(BI$7:BI$30,BD98,1)</f>
        <v>-62.981999999999999</v>
      </c>
      <c r="BI98" s="6">
        <f ca="1">INDEX(BJ$7:BJ$30,BD98,1)</f>
        <v>-15.744999999999999</v>
      </c>
      <c r="BJ98" s="6">
        <f ca="1">INDEX(BK$7:BK$30,BD98,1)</f>
        <v>-0.876</v>
      </c>
      <c r="BK98" s="6">
        <f ca="1">INDEX(BL$7:BL$30,BD98,1)</f>
        <v>-1.288</v>
      </c>
      <c r="BL98" s="24">
        <f t="shared" ca="1" si="260"/>
        <v>-63.857999999999997</v>
      </c>
      <c r="BM98" s="24">
        <f t="shared" ca="1" si="260"/>
        <v>-17.032999999999998</v>
      </c>
      <c r="BN98" s="24">
        <f t="shared" ca="1" si="261"/>
        <v>-68.9679</v>
      </c>
      <c r="BO98" s="24">
        <f t="shared" ca="1" si="241"/>
        <v>-36.190399999999997</v>
      </c>
      <c r="BP98" s="24">
        <f ca="1">IF($C$2&lt;=$C$3,BN98,BO98)</f>
        <v>-68.9679</v>
      </c>
      <c r="BQ98" s="24">
        <f t="shared" ca="1" si="262"/>
        <v>-81.427999999999997</v>
      </c>
      <c r="BR98" s="24">
        <f t="shared" ca="1" si="263"/>
        <v>-117.8489</v>
      </c>
      <c r="BS98" s="24">
        <f t="shared" ca="1" si="264"/>
        <v>20.0869</v>
      </c>
      <c r="BU98" s="38"/>
      <c r="BV98" s="8">
        <f t="shared" si="284"/>
        <v>12</v>
      </c>
      <c r="BW98" s="8" t="s">
        <v>8</v>
      </c>
      <c r="BX98" s="6">
        <f ca="1">INDEX(BY$7:BY$30,BV98,1)</f>
        <v>-111.167</v>
      </c>
      <c r="BY98" s="6">
        <f ca="1">INDEX(BZ$7:BZ$30,BV98,1)</f>
        <v>-66.647999999999996</v>
      </c>
      <c r="BZ98" s="6">
        <f ca="1">INDEX(CA$7:CA$30,BV98,1)</f>
        <v>-62.052999999999997</v>
      </c>
      <c r="CA98" s="6">
        <f ca="1">INDEX(CB$7:CB$30,BV98,1)</f>
        <v>-15.494999999999999</v>
      </c>
      <c r="CB98" s="6">
        <f ca="1">INDEX(CC$7:CC$30,BV98,1)</f>
        <v>-0.86399999999999999</v>
      </c>
      <c r="CC98" s="6">
        <f ca="1">INDEX(CD$7:CD$30,BV98,1)</f>
        <v>-1.2709999999999999</v>
      </c>
      <c r="CD98" s="24">
        <f t="shared" ca="1" si="265"/>
        <v>-62.916999999999994</v>
      </c>
      <c r="CE98" s="24">
        <f t="shared" ca="1" si="265"/>
        <v>-16.765999999999998</v>
      </c>
      <c r="CF98" s="24">
        <f t="shared" ca="1" si="266"/>
        <v>-67.946799999999996</v>
      </c>
      <c r="CG98" s="24">
        <f t="shared" ca="1" si="242"/>
        <v>-35.641099999999994</v>
      </c>
      <c r="CH98" s="24">
        <f ca="1">IF($C$2&lt;=$C$3,CF98,CG98)</f>
        <v>-67.946799999999996</v>
      </c>
      <c r="CI98" s="24">
        <f t="shared" ca="1" si="267"/>
        <v>-111.167</v>
      </c>
      <c r="CJ98" s="24">
        <f t="shared" ca="1" si="268"/>
        <v>-134.59479999999999</v>
      </c>
      <c r="CK98" s="24">
        <f t="shared" ca="1" si="269"/>
        <v>1.2988</v>
      </c>
      <c r="CM98" s="38"/>
      <c r="CN98" s="8">
        <f t="shared" si="285"/>
        <v>12</v>
      </c>
      <c r="CO98" s="8" t="s">
        <v>8</v>
      </c>
      <c r="CP98" s="6">
        <f ca="1">INDEX(CQ$7:CQ$30,CN98,1)</f>
        <v>-99.451999999999998</v>
      </c>
      <c r="CQ98" s="6">
        <f ca="1">INDEX(CR$7:CR$30,CN98,1)</f>
        <v>-59.582000000000001</v>
      </c>
      <c r="CR98" s="6">
        <f ca="1">INDEX(CS$7:CS$30,CN98,1)</f>
        <v>-56.073999999999998</v>
      </c>
      <c r="CS98" s="6">
        <f ca="1">INDEX(CT$7:CT$30,CN98,1)</f>
        <v>-14.013999999999999</v>
      </c>
      <c r="CT98" s="6">
        <f ca="1">INDEX(CU$7:CU$30,CN98,1)</f>
        <v>-0.78</v>
      </c>
      <c r="CU98" s="6">
        <f ca="1">INDEX(CV$7:CV$30,CN98,1)</f>
        <v>-1.147</v>
      </c>
      <c r="CV98" s="24">
        <f t="shared" ca="1" si="270"/>
        <v>-56.853999999999999</v>
      </c>
      <c r="CW98" s="24">
        <f t="shared" ca="1" si="270"/>
        <v>-15.161</v>
      </c>
      <c r="CX98" s="24">
        <f t="shared" ca="1" si="271"/>
        <v>-61.402299999999997</v>
      </c>
      <c r="CY98" s="24">
        <f t="shared" ca="1" si="243"/>
        <v>-32.217199999999998</v>
      </c>
      <c r="CZ98" s="24">
        <f ca="1">IF($C$2&lt;=$C$3,CX98,CY98)</f>
        <v>-61.402299999999997</v>
      </c>
      <c r="DA98" s="24">
        <f t="shared" ca="1" si="272"/>
        <v>-99.451999999999998</v>
      </c>
      <c r="DB98" s="24">
        <f t="shared" ca="1" si="273"/>
        <v>-120.98429999999999</v>
      </c>
      <c r="DC98" s="24">
        <f t="shared" ca="1" si="274"/>
        <v>1.820299999999996</v>
      </c>
      <c r="DE98" s="38"/>
      <c r="DF98" s="8">
        <f t="shared" si="286"/>
        <v>12</v>
      </c>
      <c r="DG98" s="8" t="s">
        <v>8</v>
      </c>
      <c r="DH98" s="6">
        <f ca="1">INDEX(DI$7:DI$30,DF98,1)</f>
        <v>-99.451999999999998</v>
      </c>
      <c r="DI98" s="6">
        <f ca="1">INDEX(DJ$7:DJ$30,DF98,1)</f>
        <v>-59.582000000000001</v>
      </c>
      <c r="DJ98" s="6">
        <f ca="1">INDEX(DK$7:DK$30,DF98,1)</f>
        <v>-56.073999999999998</v>
      </c>
      <c r="DK98" s="6">
        <f ca="1">INDEX(DL$7:DL$30,DF98,1)</f>
        <v>-14.013999999999999</v>
      </c>
      <c r="DL98" s="6">
        <f ca="1">INDEX(DM$7:DM$30,DF98,1)</f>
        <v>-0.78</v>
      </c>
      <c r="DM98" s="6">
        <f ca="1">INDEX(DN$7:DN$30,DF98,1)</f>
        <v>-1.147</v>
      </c>
      <c r="DN98" s="24">
        <f t="shared" ca="1" si="275"/>
        <v>-56.853999999999999</v>
      </c>
      <c r="DO98" s="24">
        <f t="shared" ca="1" si="275"/>
        <v>-15.161</v>
      </c>
      <c r="DP98" s="24">
        <f t="shared" ca="1" si="276"/>
        <v>-61.402299999999997</v>
      </c>
      <c r="DQ98" s="24">
        <f t="shared" ca="1" si="244"/>
        <v>-32.217199999999998</v>
      </c>
      <c r="DR98" s="24">
        <f ca="1">IF($C$2&lt;=$C$3,DP98,DQ98)</f>
        <v>-61.402299999999997</v>
      </c>
      <c r="DS98" s="24">
        <f t="shared" ca="1" si="277"/>
        <v>-99.451999999999998</v>
      </c>
      <c r="DT98" s="24">
        <f t="shared" ca="1" si="278"/>
        <v>-120.98429999999999</v>
      </c>
      <c r="DU98" s="24">
        <f t="shared" ca="1" si="279"/>
        <v>1.820299999999996</v>
      </c>
    </row>
    <row r="99" spans="1:126">
      <c r="C99" s="8" t="s">
        <v>58</v>
      </c>
      <c r="D99" s="6"/>
      <c r="E99" s="6"/>
      <c r="F99" s="6"/>
      <c r="G99" s="6"/>
      <c r="H99" s="6"/>
      <c r="I99" s="6"/>
      <c r="J99" s="6"/>
      <c r="K99" s="6"/>
      <c r="O99" s="24">
        <f ca="1">MIN(P88,MAX(0,P88/2-(O95-O96)/P89/P88))</f>
        <v>2.3283193070611592</v>
      </c>
      <c r="P99" s="24">
        <f ca="1">MIN(P88,MAX(0,P88/2-(P95-P96)/P90/P88))</f>
        <v>1.4364110798875953</v>
      </c>
      <c r="Q99" s="24">
        <f ca="1">MIN(P88,MAX(0,P88/2-(Q95-Q96)/P90/P88))</f>
        <v>3.2207489820496642</v>
      </c>
      <c r="S99" s="38"/>
      <c r="U99" s="8" t="s">
        <v>58</v>
      </c>
      <c r="V99" s="6"/>
      <c r="W99" s="6"/>
      <c r="X99" s="6"/>
      <c r="Y99" s="6"/>
      <c r="Z99" s="6"/>
      <c r="AA99" s="6"/>
      <c r="AB99" s="6"/>
      <c r="AC99" s="6"/>
      <c r="AG99" s="24">
        <f ca="1">MIN(AH88,MAX(0,AH88/2-(AG95-AG96)/AH89/AH88))</f>
        <v>1.9025207527489243</v>
      </c>
      <c r="AH99" s="24">
        <f ca="1">MIN(AH88,MAX(0,AH88/2-(AH95-AH96)/AH90/AH88))</f>
        <v>0.6466413675698679</v>
      </c>
      <c r="AI99" s="24">
        <f ca="1">MIN(AH88,MAX(0,AH88/2-(AI95-AI96)/AH90/AH88))</f>
        <v>3.1595297205277344</v>
      </c>
      <c r="AK99" s="38"/>
      <c r="AM99" s="8" t="s">
        <v>58</v>
      </c>
      <c r="AN99" s="6"/>
      <c r="AO99" s="6"/>
      <c r="AP99" s="6"/>
      <c r="AQ99" s="6"/>
      <c r="AR99" s="6"/>
      <c r="AS99" s="6"/>
      <c r="AT99" s="6"/>
      <c r="AU99" s="6"/>
      <c r="AY99" s="24">
        <f ca="1">MIN(AZ88,MAX(0,AZ88/2-(AY95-AY96)/AZ89/AZ88))</f>
        <v>1.5108291503997027</v>
      </c>
      <c r="AZ99" s="24">
        <f ca="1">MIN(AZ88,MAX(0,AZ88/2-(AZ95-AZ96)/AZ90/AZ88))</f>
        <v>0.94595987654320979</v>
      </c>
      <c r="BA99" s="24">
        <f ca="1">MIN(AZ88,MAX(0,AZ88/2-(BA95-BA96)/AZ90/AZ88))</f>
        <v>2.0749351851851854</v>
      </c>
      <c r="BC99" s="38"/>
      <c r="BE99" s="8" t="s">
        <v>58</v>
      </c>
      <c r="BF99" s="6"/>
      <c r="BG99" s="6"/>
      <c r="BH99" s="6"/>
      <c r="BI99" s="6"/>
      <c r="BJ99" s="6"/>
      <c r="BK99" s="6"/>
      <c r="BL99" s="6"/>
      <c r="BM99" s="6"/>
      <c r="BQ99" s="24">
        <f ca="1">MIN(BR88,MAX(0,BR88/2-(BQ95-BQ96)/BR89/BR88))</f>
        <v>1.6566361827141776</v>
      </c>
      <c r="BR99" s="24">
        <f ca="1">MIN(BR88,MAX(0,BR88/2-(BR95-BR96)/BR90/BR88))</f>
        <v>0</v>
      </c>
      <c r="BS99" s="24">
        <f ca="1">MIN(BR88,MAX(0,BR88/2-(BS95-BS96)/BR90/BR88))</f>
        <v>3.2</v>
      </c>
      <c r="BU99" s="38"/>
      <c r="BW99" s="8" t="s">
        <v>58</v>
      </c>
      <c r="BX99" s="6"/>
      <c r="BY99" s="6"/>
      <c r="BZ99" s="6"/>
      <c r="CA99" s="6"/>
      <c r="CB99" s="6"/>
      <c r="CC99" s="6"/>
      <c r="CD99" s="6"/>
      <c r="CE99" s="6"/>
      <c r="CI99" s="24">
        <f ca="1">MIN(CJ88,MAX(0,CJ88/2-(CI95-CI96)/CJ89/CJ88))</f>
        <v>2.0929600346582911</v>
      </c>
      <c r="CJ99" s="24">
        <f ca="1">MIN(CJ88,MAX(0,CJ88/2-(CJ95-CJ96)/CJ90/CJ88))</f>
        <v>0</v>
      </c>
      <c r="CK99" s="24">
        <f ca="1">MIN(CJ88,MAX(0,CJ88/2-(CK95-CK96)/CJ90/CJ88))</f>
        <v>4.2</v>
      </c>
      <c r="CM99" s="38"/>
      <c r="CO99" s="8" t="s">
        <v>58</v>
      </c>
      <c r="CP99" s="6"/>
      <c r="CQ99" s="6"/>
      <c r="CR99" s="6"/>
      <c r="CS99" s="6"/>
      <c r="CT99" s="6"/>
      <c r="CU99" s="6"/>
      <c r="CV99" s="6"/>
      <c r="CW99" s="6"/>
      <c r="DA99" s="24">
        <f ca="1">MIN(DB88,MAX(0,DB88/2-(DA95-DA96)/DB89/DB88))</f>
        <v>1.7150134782242439</v>
      </c>
      <c r="DB99" s="24">
        <f ca="1">MIN(DB88,MAX(0,DB88/2-(DB95-DB96)/DB90/DB88))</f>
        <v>0</v>
      </c>
      <c r="DC99" s="24">
        <f ca="1">MIN(DB88,MAX(0,DB88/2-(DC95-DC96)/DB90/DB88))</f>
        <v>3.6</v>
      </c>
      <c r="DE99" s="38"/>
      <c r="DG99" s="8" t="s">
        <v>58</v>
      </c>
      <c r="DH99" s="6"/>
      <c r="DI99" s="6"/>
      <c r="DJ99" s="6"/>
      <c r="DK99" s="6"/>
      <c r="DL99" s="6"/>
      <c r="DM99" s="6"/>
      <c r="DN99" s="6"/>
      <c r="DO99" s="6"/>
      <c r="DS99" s="24">
        <f ca="1">MIN(DT88,MAX(0,DT88/2-(DS95-DS96)/DT89/DT88))</f>
        <v>1.7150134782242439</v>
      </c>
      <c r="DT99" s="24">
        <f ca="1">MIN(DT88,MAX(0,DT88/2-(DT95-DT96)/DT90/DT88))</f>
        <v>0</v>
      </c>
      <c r="DU99" s="24">
        <f ca="1">MIN(DT88,MAX(0,DT88/2-(DU95-DU96)/DT90/DT88))</f>
        <v>3.6</v>
      </c>
    </row>
    <row r="100" spans="1:126">
      <c r="C100" s="8" t="s">
        <v>66</v>
      </c>
      <c r="O100" s="24">
        <f ca="1">O95+(P89*P88/2-(O95-O96)/P88)*O99-P89*O99^2/2</f>
        <v>11.736583667562407</v>
      </c>
      <c r="P100" s="24">
        <f ca="1">P95+(P90*P88/2-(P95-P96)/P88)*P99-P90*P99^2/2</f>
        <v>10.63445689247248</v>
      </c>
      <c r="Q100" s="24">
        <f ca="1">Q95+(P90*P88/2-(Q95-Q96)/P88)*Q99-P90*Q99^2/2</f>
        <v>9.6529610599373541</v>
      </c>
      <c r="S100" s="38"/>
      <c r="U100" s="8" t="s">
        <v>66</v>
      </c>
      <c r="AG100" s="24">
        <f ca="1">AG95+(AH89*AH88/2-(AG95-AG96)/AH88)*AG99-AH89*AG99^2/2</f>
        <v>6.8005884746472169</v>
      </c>
      <c r="AH100" s="24">
        <f ca="1">AH95+(AH90*AH88/2-(AH95-AH96)/AH88)*AH99-AH90*AH99^2/2</f>
        <v>10.123818166117253</v>
      </c>
      <c r="AI100" s="24">
        <f ca="1">AI95+(AH90*AH88/2-(AI95-AI96)/AH88)*AI99-AH90*AI99^2/2</f>
        <v>9.9370500836718136</v>
      </c>
      <c r="AK100" s="38"/>
      <c r="AM100" s="8" t="s">
        <v>66</v>
      </c>
      <c r="AY100" s="24">
        <f ca="1">AY95+(AZ89*AZ88/2-(AY95-AY96)/AZ88)*AY99-AZ89*AY99^2/2</f>
        <v>13.231102660035958</v>
      </c>
      <c r="AZ100" s="24">
        <f ca="1">AZ95+(AZ90*AZ88/2-(AZ95-AZ96)/AZ88)*AZ99-AZ90*AZ99^2/2</f>
        <v>13.449972950720172</v>
      </c>
      <c r="BA100" s="24">
        <f ca="1">BA95+(AZ90*AZ88/2-(BA95-BA96)/AZ88)*BA99-AZ90*BA99^2/2</f>
        <v>9.3761450453703787</v>
      </c>
      <c r="BC100" s="38"/>
      <c r="BE100" s="8" t="s">
        <v>66</v>
      </c>
      <c r="BQ100" s="24">
        <f ca="1">BQ95+(BR89*BR88/2-(BQ95-BQ96)/BR88)*BQ99-BR89*BQ99^2/2</f>
        <v>26.297417996736385</v>
      </c>
      <c r="BR100" s="24">
        <f ca="1">BR95+(BR90*BR88/2-(BR95-BR96)/BR88)*BR99-BR90*BR99^2/2</f>
        <v>65.4221</v>
      </c>
      <c r="BS100" s="24">
        <f ca="1">BS95+(BR90*BR88/2-(BS95-BS96)/BR88)*BS99-BR90*BS99^2/2</f>
        <v>105.65629999999999</v>
      </c>
      <c r="BU100" s="38"/>
      <c r="BW100" s="8" t="s">
        <v>66</v>
      </c>
      <c r="CI100" s="24">
        <f ca="1">CI95+(CJ89*CJ88/2-(CI95-CI96)/CJ88)*CI99-CJ89*CI99^2/2</f>
        <v>41.849107422134907</v>
      </c>
      <c r="CJ100" s="24">
        <f ca="1">CJ95+(CJ90*CJ88/2-(CJ95-CJ96)/CJ88)*CJ99-CJ90*CJ99^2/2</f>
        <v>98.331699999999998</v>
      </c>
      <c r="CK100" s="24">
        <f ca="1">CK95+(CJ90*CJ88/2-(CK95-CK96)/CJ88)*CK99-CJ90*CK99^2/2</f>
        <v>97.716300000000047</v>
      </c>
      <c r="CM100" s="38"/>
      <c r="CO100" s="8" t="s">
        <v>66</v>
      </c>
      <c r="DA100" s="24">
        <f ca="1">DA95+(DB89*DB88/2-(DA95-DA96)/DB88)*DA99-DB89*DA99^2/2</f>
        <v>40.59573506034782</v>
      </c>
      <c r="DB100" s="24">
        <f ca="1">DB95+(DB90*DB88/2-(DB95-DB96)/DB88)*DB99-DB90*DB99^2/2</f>
        <v>100.95840000000001</v>
      </c>
      <c r="DC100" s="24">
        <f ca="1">DC95+(DB90*DB88/2-(DC95-DC96)/DB88)*DC99-DB90*DC99^2/2</f>
        <v>66.026200000000017</v>
      </c>
      <c r="DE100" s="38"/>
      <c r="DG100" s="8" t="s">
        <v>66</v>
      </c>
      <c r="DS100" s="24">
        <f ca="1">DS95+(DT89*DT88/2-(DS95-DS96)/DT88)*DS99-DT89*DS99^2/2</f>
        <v>40.59573506034782</v>
      </c>
      <c r="DT100" s="24">
        <f ca="1">DT95+(DT90*DT88/2-(DT95-DT96)/DT88)*DT99-DT90*DT99^2/2</f>
        <v>100.95840000000001</v>
      </c>
      <c r="DU100" s="24">
        <f ca="1">DU95+(DT90*DT88/2-(DU95-DU96)/DT88)*DU99-DT90*DU99^2/2</f>
        <v>66.026200000000017</v>
      </c>
    </row>
    <row r="101" spans="1:126">
      <c r="S101" s="38"/>
      <c r="AK101" s="38"/>
      <c r="BC101" s="38"/>
      <c r="BU101" s="38"/>
      <c r="CM101" s="38"/>
      <c r="DE101" s="38"/>
    </row>
    <row r="102" spans="1:126" s="21" customFormat="1">
      <c r="D102" s="23" t="s">
        <v>32</v>
      </c>
      <c r="E102" s="23" t="s">
        <v>33</v>
      </c>
      <c r="F102" s="23" t="s">
        <v>34</v>
      </c>
      <c r="G102" s="23" t="s">
        <v>35</v>
      </c>
      <c r="H102" s="23" t="s">
        <v>36</v>
      </c>
      <c r="I102" s="23" t="s">
        <v>37</v>
      </c>
      <c r="J102" s="23" t="s">
        <v>39</v>
      </c>
      <c r="K102" s="23" t="s">
        <v>40</v>
      </c>
      <c r="L102" s="23" t="s">
        <v>41</v>
      </c>
      <c r="M102" s="23" t="s">
        <v>42</v>
      </c>
      <c r="N102" s="23" t="s">
        <v>53</v>
      </c>
      <c r="O102" s="20" t="s">
        <v>32</v>
      </c>
      <c r="P102" s="23" t="s">
        <v>51</v>
      </c>
      <c r="Q102" s="23" t="s">
        <v>52</v>
      </c>
      <c r="S102" s="40"/>
      <c r="V102" s="23" t="s">
        <v>32</v>
      </c>
      <c r="W102" s="23" t="s">
        <v>33</v>
      </c>
      <c r="X102" s="23" t="s">
        <v>34</v>
      </c>
      <c r="Y102" s="23" t="s">
        <v>35</v>
      </c>
      <c r="Z102" s="23" t="s">
        <v>36</v>
      </c>
      <c r="AA102" s="23" t="s">
        <v>37</v>
      </c>
      <c r="AB102" s="23" t="s">
        <v>39</v>
      </c>
      <c r="AC102" s="23" t="s">
        <v>40</v>
      </c>
      <c r="AD102" s="23" t="s">
        <v>41</v>
      </c>
      <c r="AE102" s="23" t="s">
        <v>42</v>
      </c>
      <c r="AF102" s="23" t="s">
        <v>53</v>
      </c>
      <c r="AG102" s="20" t="s">
        <v>32</v>
      </c>
      <c r="AH102" s="23" t="s">
        <v>51</v>
      </c>
      <c r="AI102" s="23" t="s">
        <v>52</v>
      </c>
      <c r="AK102" s="40"/>
      <c r="AN102" s="23" t="s">
        <v>32</v>
      </c>
      <c r="AO102" s="23" t="s">
        <v>33</v>
      </c>
      <c r="AP102" s="23" t="s">
        <v>34</v>
      </c>
      <c r="AQ102" s="23" t="s">
        <v>35</v>
      </c>
      <c r="AR102" s="23" t="s">
        <v>36</v>
      </c>
      <c r="AS102" s="23" t="s">
        <v>37</v>
      </c>
      <c r="AT102" s="23" t="s">
        <v>39</v>
      </c>
      <c r="AU102" s="23" t="s">
        <v>40</v>
      </c>
      <c r="AV102" s="23" t="s">
        <v>41</v>
      </c>
      <c r="AW102" s="23" t="s">
        <v>42</v>
      </c>
      <c r="AX102" s="23" t="s">
        <v>53</v>
      </c>
      <c r="AY102" s="20" t="s">
        <v>32</v>
      </c>
      <c r="AZ102" s="23" t="s">
        <v>51</v>
      </c>
      <c r="BA102" s="23" t="s">
        <v>52</v>
      </c>
      <c r="BC102" s="40"/>
      <c r="BF102" s="23" t="s">
        <v>32</v>
      </c>
      <c r="BG102" s="23" t="s">
        <v>33</v>
      </c>
      <c r="BH102" s="23" t="s">
        <v>34</v>
      </c>
      <c r="BI102" s="23" t="s">
        <v>35</v>
      </c>
      <c r="BJ102" s="23" t="s">
        <v>36</v>
      </c>
      <c r="BK102" s="23" t="s">
        <v>37</v>
      </c>
      <c r="BL102" s="23" t="s">
        <v>39</v>
      </c>
      <c r="BM102" s="23" t="s">
        <v>40</v>
      </c>
      <c r="BN102" s="23" t="s">
        <v>41</v>
      </c>
      <c r="BO102" s="23" t="s">
        <v>42</v>
      </c>
      <c r="BP102" s="23" t="s">
        <v>53</v>
      </c>
      <c r="BQ102" s="20" t="s">
        <v>32</v>
      </c>
      <c r="BR102" s="23" t="s">
        <v>51</v>
      </c>
      <c r="BS102" s="23" t="s">
        <v>52</v>
      </c>
      <c r="BU102" s="40"/>
      <c r="BX102" s="23" t="s">
        <v>32</v>
      </c>
      <c r="BY102" s="23" t="s">
        <v>33</v>
      </c>
      <c r="BZ102" s="23" t="s">
        <v>34</v>
      </c>
      <c r="CA102" s="23" t="s">
        <v>35</v>
      </c>
      <c r="CB102" s="23" t="s">
        <v>36</v>
      </c>
      <c r="CC102" s="23" t="s">
        <v>37</v>
      </c>
      <c r="CD102" s="23" t="s">
        <v>39</v>
      </c>
      <c r="CE102" s="23" t="s">
        <v>40</v>
      </c>
      <c r="CF102" s="23" t="s">
        <v>41</v>
      </c>
      <c r="CG102" s="23" t="s">
        <v>42</v>
      </c>
      <c r="CH102" s="23" t="s">
        <v>53</v>
      </c>
      <c r="CI102" s="20" t="s">
        <v>32</v>
      </c>
      <c r="CJ102" s="23" t="s">
        <v>51</v>
      </c>
      <c r="CK102" s="23" t="s">
        <v>52</v>
      </c>
      <c r="CM102" s="40"/>
      <c r="CP102" s="23" t="s">
        <v>32</v>
      </c>
      <c r="CQ102" s="23" t="s">
        <v>33</v>
      </c>
      <c r="CR102" s="23" t="s">
        <v>34</v>
      </c>
      <c r="CS102" s="23" t="s">
        <v>35</v>
      </c>
      <c r="CT102" s="23" t="s">
        <v>36</v>
      </c>
      <c r="CU102" s="23" t="s">
        <v>37</v>
      </c>
      <c r="CV102" s="23" t="s">
        <v>39</v>
      </c>
      <c r="CW102" s="23" t="s">
        <v>40</v>
      </c>
      <c r="CX102" s="23" t="s">
        <v>41</v>
      </c>
      <c r="CY102" s="23" t="s">
        <v>42</v>
      </c>
      <c r="CZ102" s="23" t="s">
        <v>53</v>
      </c>
      <c r="DA102" s="20" t="s">
        <v>32</v>
      </c>
      <c r="DB102" s="23" t="s">
        <v>51</v>
      </c>
      <c r="DC102" s="23" t="s">
        <v>52</v>
      </c>
      <c r="DE102" s="40"/>
      <c r="DH102" s="23" t="s">
        <v>32</v>
      </c>
      <c r="DI102" s="23" t="s">
        <v>33</v>
      </c>
      <c r="DJ102" s="23" t="s">
        <v>34</v>
      </c>
      <c r="DK102" s="23" t="s">
        <v>35</v>
      </c>
      <c r="DL102" s="23" t="s">
        <v>36</v>
      </c>
      <c r="DM102" s="23" t="s">
        <v>37</v>
      </c>
      <c r="DN102" s="23" t="s">
        <v>39</v>
      </c>
      <c r="DO102" s="23" t="s">
        <v>40</v>
      </c>
      <c r="DP102" s="23" t="s">
        <v>41</v>
      </c>
      <c r="DQ102" s="23" t="s">
        <v>42</v>
      </c>
      <c r="DR102" s="23" t="s">
        <v>53</v>
      </c>
      <c r="DS102" s="20" t="s">
        <v>32</v>
      </c>
      <c r="DT102" s="23" t="s">
        <v>51</v>
      </c>
      <c r="DU102" s="23" t="s">
        <v>52</v>
      </c>
    </row>
    <row r="103" spans="1:126" s="21" customFormat="1">
      <c r="A103" s="22" t="s">
        <v>38</v>
      </c>
      <c r="C103" s="8" t="s">
        <v>11</v>
      </c>
      <c r="D103" s="24">
        <f ca="1">D95+D97*F91/100-P89*F91^2/20000</f>
        <v>-16.994837500000003</v>
      </c>
      <c r="E103" s="24">
        <f ca="1">E95+E97*F91/100-P90*F91^2/20000</f>
        <v>-10.417775000000001</v>
      </c>
      <c r="F103" s="24">
        <f ca="1">F95-(F95-F96)/P88*F91/100</f>
        <v>13.618234042553192</v>
      </c>
      <c r="G103" s="24">
        <f ca="1">G95-(G95-G96)/P88*F91/100</f>
        <v>3.4043404255319145</v>
      </c>
      <c r="H103" s="24">
        <f ca="1">H95-(H95-H96)/P88*F91/100</f>
        <v>0.1893617021276596</v>
      </c>
      <c r="I103" s="24">
        <f ca="1">I95-(I95-I96)/P88*F91/100</f>
        <v>0.27939361702127657</v>
      </c>
      <c r="J103" s="24">
        <f ca="1">(ABS(F103)+ABS(H103))*SIGN(F103)</f>
        <v>13.807595744680851</v>
      </c>
      <c r="K103" s="24">
        <f ca="1">(ABS(G103)+ABS(I103))*SIGN(G103)</f>
        <v>3.683734042553191</v>
      </c>
      <c r="L103" s="24">
        <f ca="1">(ABS(J103)+0.3*ABS(K103))*SIGN(J103)</f>
        <v>14.912715957446808</v>
      </c>
      <c r="M103" s="24">
        <f t="shared" ref="M103:M106" ca="1" si="287">(ABS(K103)+0.3*ABS(J103))*SIGN(K103)</f>
        <v>7.8260127659574454</v>
      </c>
      <c r="N103" s="24">
        <f ca="1">IF($C$2&lt;=$C$3,L103,M103)</f>
        <v>14.912715957446808</v>
      </c>
      <c r="O103" s="24">
        <f ca="1">D103</f>
        <v>-16.994837500000003</v>
      </c>
      <c r="P103" s="24">
        <f ca="1">E103+N103</f>
        <v>4.4949409574468078</v>
      </c>
      <c r="Q103" s="24">
        <f ca="1">E103-N103</f>
        <v>-25.330490957446809</v>
      </c>
      <c r="S103" s="35" t="s">
        <v>38</v>
      </c>
      <c r="U103" s="8" t="s">
        <v>11</v>
      </c>
      <c r="V103" s="24">
        <f ca="1">V95+V97*X91/100-AH89*X91^2/20000</f>
        <v>-11.7962375</v>
      </c>
      <c r="W103" s="24">
        <f ca="1">W95+W97*X91/100-AH90*X91^2/20000</f>
        <v>-7.2283249999999999</v>
      </c>
      <c r="X103" s="24">
        <f ca="1">X95-(X95-X96)/AH88*X91/100</f>
        <v>15.009986842105262</v>
      </c>
      <c r="Y103" s="24">
        <f ca="1">Y95-(Y95-Y96)/AH88*X91/100</f>
        <v>3.7518157894736839</v>
      </c>
      <c r="Z103" s="24">
        <f ca="1">Z95-(Z95-Z96)/AH88*X91/100</f>
        <v>0.20919736842105263</v>
      </c>
      <c r="AA103" s="24">
        <f ca="1">AA95-(AA95-AA96)/AH88*X91/100</f>
        <v>0.30782894736842109</v>
      </c>
      <c r="AB103" s="24">
        <f ca="1">(ABS(X103)+ABS(Z103))*SIGN(X103)</f>
        <v>15.219184210526315</v>
      </c>
      <c r="AC103" s="24">
        <f ca="1">(ABS(Y103)+ABS(AA103))*SIGN(Y103)</f>
        <v>4.0596447368421051</v>
      </c>
      <c r="AD103" s="24">
        <f ca="1">(ABS(AB103)+0.3*ABS(AC103))*SIGN(AB103)</f>
        <v>16.437077631578948</v>
      </c>
      <c r="AE103" s="24">
        <f t="shared" ref="AE103:AE106" ca="1" si="288">(ABS(AC103)+0.3*ABS(AB103))*SIGN(AC103)</f>
        <v>8.6253999999999991</v>
      </c>
      <c r="AF103" s="24">
        <f ca="1">IF($C$2&lt;=$C$3,AD103,AE103)</f>
        <v>16.437077631578948</v>
      </c>
      <c r="AG103" s="24">
        <f ca="1">V103</f>
        <v>-11.7962375</v>
      </c>
      <c r="AH103" s="24">
        <f ca="1">W103+AF103</f>
        <v>9.2087526315789479</v>
      </c>
      <c r="AI103" s="24">
        <f ca="1">W103-AF103</f>
        <v>-23.665402631578949</v>
      </c>
      <c r="AK103" s="35" t="s">
        <v>38</v>
      </c>
      <c r="AM103" s="8" t="s">
        <v>11</v>
      </c>
      <c r="AN103" s="24">
        <f ca="1">AN95+AN97*AP91/100-AZ89*AP91^2/20000</f>
        <v>-19.972725000000001</v>
      </c>
      <c r="AO103" s="24">
        <f ca="1">AO95+AO97*AP91/100-AZ90*AP91^2/20000</f>
        <v>-12.017100000000001</v>
      </c>
      <c r="AP103" s="24">
        <f ca="1">AP95-(AP95-AP96)/AZ88*AP91/100</f>
        <v>17.0105</v>
      </c>
      <c r="AQ103" s="24">
        <f ca="1">AQ95-(AQ95-AQ96)/AZ88*AP91/100</f>
        <v>4.2399499999999994</v>
      </c>
      <c r="AR103" s="24">
        <f ca="1">AR95-(AR95-AR96)/AZ88*AP91/100</f>
        <v>0.23765000000000003</v>
      </c>
      <c r="AS103" s="24">
        <f ca="1">AS95-(AS95-AS96)/AZ88*AP91/100</f>
        <v>0.34875</v>
      </c>
      <c r="AT103" s="24">
        <f ca="1">(ABS(AP103)+ABS(AR103))*SIGN(AP103)</f>
        <v>17.248149999999999</v>
      </c>
      <c r="AU103" s="24">
        <f ca="1">(ABS(AQ103)+ABS(AS103))*SIGN(AQ103)</f>
        <v>4.5886999999999993</v>
      </c>
      <c r="AV103" s="24">
        <f ca="1">(ABS(AT103)+0.3*ABS(AU103))*SIGN(AT103)</f>
        <v>18.624759999999998</v>
      </c>
      <c r="AW103" s="24">
        <f t="shared" ref="AW103:AW106" ca="1" si="289">(ABS(AU103)+0.3*ABS(AT103))*SIGN(AU103)</f>
        <v>9.763144999999998</v>
      </c>
      <c r="AX103" s="24">
        <f ca="1">IF($C$2&lt;=$C$3,AV103,AW103)</f>
        <v>18.624759999999998</v>
      </c>
      <c r="AY103" s="24">
        <f ca="1">AN103</f>
        <v>-19.972725000000001</v>
      </c>
      <c r="AZ103" s="24">
        <f ca="1">AO103+AX103</f>
        <v>6.6076599999999974</v>
      </c>
      <c r="BA103" s="24">
        <f ca="1">AO103-AX103</f>
        <v>-30.641860000000001</v>
      </c>
      <c r="BC103" s="35" t="s">
        <v>38</v>
      </c>
      <c r="BE103" s="8" t="s">
        <v>11</v>
      </c>
      <c r="BF103" s="24">
        <f ca="1">BF95+BF97*BH91/100-BR89*BH91^2/20000</f>
        <v>-33.583950000000002</v>
      </c>
      <c r="BG103" s="24">
        <f ca="1">BG95+BG97*BH91/100-BR90*BH91^2/20000</f>
        <v>-20.078587500000001</v>
      </c>
      <c r="BH103" s="24">
        <f ca="1">BH95-(BH95-BH96)/BR88*BH91/100</f>
        <v>75.479718750000004</v>
      </c>
      <c r="BI103" s="24">
        <f ca="1">BI95-(BI95-BI96)/BR88*BH91/100</f>
        <v>18.858203124999999</v>
      </c>
      <c r="BJ103" s="24">
        <f ca="1">BJ95-(BJ95-BJ96)/BR88*BH91/100</f>
        <v>1.0496093750000002</v>
      </c>
      <c r="BK103" s="24">
        <f ca="1">BK95-(BK95-BK96)/BR88*BH91/100</f>
        <v>1.5437343750000001</v>
      </c>
      <c r="BL103" s="24">
        <f ca="1">(ABS(BH103)+ABS(BJ103))*SIGN(BH103)</f>
        <v>76.529328125000006</v>
      </c>
      <c r="BM103" s="24">
        <f ca="1">(ABS(BI103)+ABS(BK103))*SIGN(BI103)</f>
        <v>20.401937499999999</v>
      </c>
      <c r="BN103" s="24">
        <f ca="1">(ABS(BL103)+0.3*ABS(BM103))*SIGN(BL103)</f>
        <v>82.649909375000007</v>
      </c>
      <c r="BO103" s="24">
        <f t="shared" ref="BO103:BO106" ca="1" si="290">(ABS(BM103)+0.3*ABS(BL103))*SIGN(BM103)</f>
        <v>43.360735937499996</v>
      </c>
      <c r="BP103" s="24">
        <f ca="1">IF($C$2&lt;=$C$3,BN103,BO103)</f>
        <v>82.649909375000007</v>
      </c>
      <c r="BQ103" s="24">
        <f ca="1">BF103</f>
        <v>-33.583950000000002</v>
      </c>
      <c r="BR103" s="24">
        <f ca="1">BG103+BP103</f>
        <v>62.57132187500001</v>
      </c>
      <c r="BS103" s="24">
        <f ca="1">BG103-BP103</f>
        <v>-102.728496875</v>
      </c>
      <c r="BU103" s="35" t="s">
        <v>38</v>
      </c>
      <c r="BW103" s="8" t="s">
        <v>11</v>
      </c>
      <c r="BX103" s="24">
        <f ca="1">BX95+BX97*BZ91/100-CJ89*BZ91^2/20000</f>
        <v>-38.290799999999997</v>
      </c>
      <c r="BY103" s="24">
        <f ca="1">BY95+BY97*BZ91/100-CJ90*BZ91^2/20000</f>
        <v>-22.961037499999996</v>
      </c>
      <c r="BZ103" s="24">
        <f ca="1">BZ95-(BZ95-BZ96)/CJ88*BZ91/100</f>
        <v>108.4425</v>
      </c>
      <c r="CA103" s="24">
        <f ca="1">CA95-(CA95-CA96)/CJ88*BZ91/100</f>
        <v>27.07866666666667</v>
      </c>
      <c r="CB103" s="24">
        <f ca="1">CB95-(CB95-CB96)/CJ88*BZ91/100</f>
        <v>1.5105</v>
      </c>
      <c r="CC103" s="24">
        <f ca="1">CC95-(CC95-CC96)/CJ88*BZ91/100</f>
        <v>2.222</v>
      </c>
      <c r="CD103" s="24">
        <f ca="1">(ABS(BZ103)+ABS(CB103))*SIGN(BZ103)</f>
        <v>109.95299999999999</v>
      </c>
      <c r="CE103" s="24">
        <f ca="1">(ABS(CA103)+ABS(CC103))*SIGN(CA103)</f>
        <v>29.300666666666672</v>
      </c>
      <c r="CF103" s="24">
        <f ca="1">(ABS(CD103)+0.3*ABS(CE103))*SIGN(CD103)</f>
        <v>118.74319999999999</v>
      </c>
      <c r="CG103" s="24">
        <f t="shared" ref="CG103:CG106" ca="1" si="291">(ABS(CE103)+0.3*ABS(CD103))*SIGN(CE103)</f>
        <v>62.286566666666666</v>
      </c>
      <c r="CH103" s="24">
        <f ca="1">IF($C$2&lt;=$C$3,CF103,CG103)</f>
        <v>118.74319999999999</v>
      </c>
      <c r="CI103" s="24">
        <f ca="1">BX103</f>
        <v>-38.290799999999997</v>
      </c>
      <c r="CJ103" s="24">
        <f ca="1">BY103+CH103</f>
        <v>95.782162499999998</v>
      </c>
      <c r="CK103" s="24">
        <f ca="1">BY103-CH103</f>
        <v>-141.70423749999998</v>
      </c>
      <c r="CM103" s="35" t="s">
        <v>38</v>
      </c>
      <c r="CO103" s="8" t="s">
        <v>11</v>
      </c>
      <c r="CP103" s="24">
        <f ca="1">CP95+CP97*CR91/100-DB89*CR91^2/20000</f>
        <v>-8.5571500000000018</v>
      </c>
      <c r="CQ103" s="24">
        <f ca="1">CQ95+CQ97*CR91/100-DB90*CR91^2/20000</f>
        <v>-5.2032374999999984</v>
      </c>
      <c r="CR103" s="24">
        <f ca="1">CR95-(CR95-CR96)/DB88*CR91/100</f>
        <v>92.902041666666662</v>
      </c>
      <c r="CS103" s="24">
        <f ca="1">CS95-(CS95-CS96)/DB88*CR91/100</f>
        <v>23.230041666666668</v>
      </c>
      <c r="CT103" s="24">
        <f ca="1">CT95-(CT95-CT96)/DB88*CR91/100</f>
        <v>1.292</v>
      </c>
      <c r="CU103" s="24">
        <f ca="1">CU95-(CU95-CU96)/DB88*CR91/100</f>
        <v>1.9013749999999998</v>
      </c>
      <c r="CV103" s="24">
        <f ca="1">(ABS(CR103)+ABS(CT103))*SIGN(CR103)</f>
        <v>94.194041666666664</v>
      </c>
      <c r="CW103" s="24">
        <f ca="1">(ABS(CS103)+ABS(CU103))*SIGN(CS103)</f>
        <v>25.131416666666667</v>
      </c>
      <c r="CX103" s="24">
        <f ca="1">(ABS(CV103)+0.3*ABS(CW103))*SIGN(CV103)</f>
        <v>101.73346666666666</v>
      </c>
      <c r="CY103" s="24">
        <f t="shared" ref="CY103:CY106" ca="1" si="292">(ABS(CW103)+0.3*ABS(CV103))*SIGN(CW103)</f>
        <v>53.389629166666666</v>
      </c>
      <c r="CZ103" s="24">
        <f ca="1">IF($C$2&lt;=$C$3,CX103,CY103)</f>
        <v>101.73346666666666</v>
      </c>
      <c r="DA103" s="24">
        <f ca="1">CP103</f>
        <v>-8.5571500000000018</v>
      </c>
      <c r="DB103" s="24">
        <f ca="1">CQ103+CZ103</f>
        <v>96.530229166666658</v>
      </c>
      <c r="DC103" s="24">
        <f ca="1">CQ103-CZ103</f>
        <v>-106.93670416666666</v>
      </c>
      <c r="DE103" s="35" t="s">
        <v>38</v>
      </c>
      <c r="DG103" s="8" t="s">
        <v>11</v>
      </c>
      <c r="DH103" s="24">
        <f ca="1">DH95+DH97*DJ91/100-DT89*DJ91^2/20000</f>
        <v>-8.5571500000000018</v>
      </c>
      <c r="DI103" s="24">
        <f ca="1">DI95+DI97*DJ91/100-DT90*DJ91^2/20000</f>
        <v>-5.2032374999999984</v>
      </c>
      <c r="DJ103" s="24">
        <f ca="1">DJ95-(DJ95-DJ96)/DT88*DJ91/100</f>
        <v>92.902041666666662</v>
      </c>
      <c r="DK103" s="24">
        <f ca="1">DK95-(DK95-DK96)/DT88*DJ91/100</f>
        <v>23.230041666666668</v>
      </c>
      <c r="DL103" s="24">
        <f ca="1">DL95-(DL95-DL96)/DT88*DJ91/100</f>
        <v>1.292</v>
      </c>
      <c r="DM103" s="24">
        <f ca="1">DM95-(DM95-DM96)/DT88*DJ91/100</f>
        <v>1.9013749999999998</v>
      </c>
      <c r="DN103" s="24">
        <f ca="1">(ABS(DJ103)+ABS(DL103))*SIGN(DJ103)</f>
        <v>94.194041666666664</v>
      </c>
      <c r="DO103" s="24">
        <f ca="1">(ABS(DK103)+ABS(DM103))*SIGN(DK103)</f>
        <v>25.131416666666667</v>
      </c>
      <c r="DP103" s="24">
        <f ca="1">(ABS(DN103)+0.3*ABS(DO103))*SIGN(DN103)</f>
        <v>101.73346666666666</v>
      </c>
      <c r="DQ103" s="24">
        <f t="shared" ref="DQ103:DQ106" ca="1" si="293">(ABS(DO103)+0.3*ABS(DN103))*SIGN(DO103)</f>
        <v>53.389629166666666</v>
      </c>
      <c r="DR103" s="24">
        <f ca="1">IF($C$2&lt;=$C$3,DP103,DQ103)</f>
        <v>101.73346666666666</v>
      </c>
      <c r="DS103" s="24">
        <f ca="1">DH103</f>
        <v>-8.5571500000000018</v>
      </c>
      <c r="DT103" s="24">
        <f ca="1">DI103+DR103</f>
        <v>96.530229166666658</v>
      </c>
      <c r="DU103" s="24">
        <f ca="1">DI103-DR103</f>
        <v>-106.93670416666666</v>
      </c>
    </row>
    <row r="104" spans="1:126" s="21" customFormat="1">
      <c r="C104" s="8" t="s">
        <v>10</v>
      </c>
      <c r="D104" s="24">
        <f ca="1">D96-D98*F92/100-P89*F92^2/20000</f>
        <v>-18.150087499999998</v>
      </c>
      <c r="E104" s="24">
        <f ca="1">E96-E98*F92/100-P90*F92^2/20000</f>
        <v>-11.117075</v>
      </c>
      <c r="F104" s="24">
        <f ca="1">F96-(F96-F95)/P88*F91/100</f>
        <v>-12.980234042553192</v>
      </c>
      <c r="G104" s="24">
        <f ca="1">G96-(G96-G95)/P88*F91/100</f>
        <v>-3.2443404255319148</v>
      </c>
      <c r="H104" s="24">
        <f ca="1">H96-(H96-H95)/P88*F91/100</f>
        <v>-0.18136170212765959</v>
      </c>
      <c r="I104" s="24">
        <f ca="1">I96-(I96-I95)/P88*F91/100</f>
        <v>-0.26639361702127656</v>
      </c>
      <c r="J104" s="24">
        <f t="shared" ref="J104:K106" ca="1" si="294">(ABS(F104)+ABS(H104))*SIGN(F104)</f>
        <v>-13.161595744680852</v>
      </c>
      <c r="K104" s="24">
        <f t="shared" ca="1" si="294"/>
        <v>-3.5107340425531914</v>
      </c>
      <c r="L104" s="24">
        <f t="shared" ref="L104:L106" ca="1" si="295">(ABS(J104)+0.3*ABS(K104))*SIGN(J104)</f>
        <v>-14.21481595744681</v>
      </c>
      <c r="M104" s="24">
        <f t="shared" ca="1" si="287"/>
        <v>-7.4592127659574468</v>
      </c>
      <c r="N104" s="24">
        <f ca="1">IF($C$2&lt;=$C$3,L104,M104)</f>
        <v>-14.21481595744681</v>
      </c>
      <c r="O104" s="24">
        <f t="shared" ref="O104:O106" ca="1" si="296">D104</f>
        <v>-18.150087499999998</v>
      </c>
      <c r="P104" s="24">
        <f t="shared" ref="P104:P106" ca="1" si="297">E104+N104</f>
        <v>-25.331890957446809</v>
      </c>
      <c r="Q104" s="24">
        <f t="shared" ref="Q104:Q106" ca="1" si="298">E104-N104</f>
        <v>3.0977409574468098</v>
      </c>
      <c r="S104" s="40"/>
      <c r="U104" s="8" t="s">
        <v>10</v>
      </c>
      <c r="V104" s="24">
        <f ca="1">V96-V98*X92/100-AH89*X92^2/20000</f>
        <v>-11.6895375</v>
      </c>
      <c r="W104" s="24">
        <f ca="1">W96-W98*X92/100-AH90*X92^2/20000</f>
        <v>-7.1482250000000001</v>
      </c>
      <c r="X104" s="24">
        <f ca="1">X96-(X96-X95)/AH88*X91/100</f>
        <v>-14.786986842105263</v>
      </c>
      <c r="Y104" s="24">
        <f ca="1">Y96-(Y96-Y95)/AH88*X91/100</f>
        <v>-3.6958157894736838</v>
      </c>
      <c r="Z104" s="24">
        <f ca="1">Z96-(Z96-Z95)/AH88*X91/100</f>
        <v>-0.20619736842105263</v>
      </c>
      <c r="AA104" s="24">
        <f ca="1">AA96-(AA96-AA95)/AH88*X91/100</f>
        <v>-0.30282894736842109</v>
      </c>
      <c r="AB104" s="24">
        <f t="shared" ref="AB104:AC106" ca="1" si="299">(ABS(X104)+ABS(Z104))*SIGN(X104)</f>
        <v>-14.993184210526316</v>
      </c>
      <c r="AC104" s="24">
        <f t="shared" ca="1" si="299"/>
        <v>-3.9986447368421048</v>
      </c>
      <c r="AD104" s="24">
        <f t="shared" ref="AD104:AD106" ca="1" si="300">(ABS(AB104)+0.3*ABS(AC104))*SIGN(AB104)</f>
        <v>-16.192777631578949</v>
      </c>
      <c r="AE104" s="24">
        <f t="shared" ca="1" si="288"/>
        <v>-8.496599999999999</v>
      </c>
      <c r="AF104" s="24">
        <f ca="1">IF($C$2&lt;=$C$3,AD104,AE104)</f>
        <v>-16.192777631578949</v>
      </c>
      <c r="AG104" s="24">
        <f t="shared" ref="AG104:AG106" ca="1" si="301">V104</f>
        <v>-11.6895375</v>
      </c>
      <c r="AH104" s="24">
        <f t="shared" ref="AH104:AH106" ca="1" si="302">W104+AF104</f>
        <v>-23.341002631578949</v>
      </c>
      <c r="AI104" s="24">
        <f t="shared" ref="AI104:AI106" ca="1" si="303">W104-AF104</f>
        <v>9.0445526315789486</v>
      </c>
      <c r="AK104" s="40"/>
      <c r="AM104" s="8" t="s">
        <v>10</v>
      </c>
      <c r="AN104" s="24">
        <f ca="1">AN96-AN98*AP92/100-AZ89*AP92^2/20000</f>
        <v>-18.924124999999997</v>
      </c>
      <c r="AO104" s="24">
        <f ca="1">AO96-AO98*AP92/100-AZ90*AP92^2/20000</f>
        <v>-11.4079</v>
      </c>
      <c r="AP104" s="24">
        <f ca="1">AP96-(AP96-AP95)/AZ88*AP91/100</f>
        <v>-13.058499999999999</v>
      </c>
      <c r="AQ104" s="24">
        <f ca="1">AQ96-(AQ96-AQ95)/AZ88*AP91/100</f>
        <v>-3.2489499999999998</v>
      </c>
      <c r="AR104" s="24">
        <f ca="1">AR96-(AR96-AR95)/AZ88*AP91/100</f>
        <v>-0.18264999999999998</v>
      </c>
      <c r="AS104" s="24">
        <f ca="1">AS96-(AS96-AS95)/AZ88*AP91/100</f>
        <v>-0.26774999999999999</v>
      </c>
      <c r="AT104" s="24">
        <f t="shared" ref="AT104:AU106" ca="1" si="304">(ABS(AP104)+ABS(AR104))*SIGN(AP104)</f>
        <v>-13.241149999999999</v>
      </c>
      <c r="AU104" s="24">
        <f t="shared" ca="1" si="304"/>
        <v>-3.5166999999999997</v>
      </c>
      <c r="AV104" s="24">
        <f t="shared" ref="AV104:AV106" ca="1" si="305">(ABS(AT104)+0.3*ABS(AU104))*SIGN(AT104)</f>
        <v>-14.296159999999999</v>
      </c>
      <c r="AW104" s="24">
        <f t="shared" ca="1" si="289"/>
        <v>-7.4890449999999991</v>
      </c>
      <c r="AX104" s="24">
        <f ca="1">IF($C$2&lt;=$C$3,AV104,AW104)</f>
        <v>-14.296159999999999</v>
      </c>
      <c r="AY104" s="24">
        <f t="shared" ref="AY104:AY106" ca="1" si="306">AN104</f>
        <v>-18.924124999999997</v>
      </c>
      <c r="AZ104" s="24">
        <f t="shared" ref="AZ104:AZ106" ca="1" si="307">AO104+AX104</f>
        <v>-25.704059999999998</v>
      </c>
      <c r="BA104" s="24">
        <f t="shared" ref="BA104:BA106" ca="1" si="308">AO104-AX104</f>
        <v>2.8882599999999989</v>
      </c>
      <c r="BC104" s="40"/>
      <c r="BE104" s="8" t="s">
        <v>10</v>
      </c>
      <c r="BF104" s="24">
        <f ca="1">BF96-BF98*BH92/100-BR89*BH92^2/20000</f>
        <v>-11.270750000000001</v>
      </c>
      <c r="BG104" s="24">
        <f ca="1">BG96-BG98*BH92/100-BR90*BH92^2/20000</f>
        <v>-6.8749874999999978</v>
      </c>
      <c r="BH104" s="24">
        <f ca="1">BH96-(BH96-BH95)/BR88*BH91/100</f>
        <v>-107.16771874999999</v>
      </c>
      <c r="BI104" s="24">
        <f ca="1">BI96-(BI96-BI95)/BR88*BH91/100</f>
        <v>-26.803203125</v>
      </c>
      <c r="BJ104" s="24">
        <f ca="1">BJ96-(BJ96-BJ95)/BR88*BH91/100</f>
        <v>-1.490609375</v>
      </c>
      <c r="BK104" s="24">
        <f ca="1">BK96-(BK96-BK95)/BR88*BH91/100</f>
        <v>-2.1927343750000001</v>
      </c>
      <c r="BL104" s="24">
        <f t="shared" ref="BL104:BM106" ca="1" si="309">(ABS(BH104)+ABS(BJ104))*SIGN(BH104)</f>
        <v>-108.658328125</v>
      </c>
      <c r="BM104" s="24">
        <f t="shared" ca="1" si="309"/>
        <v>-28.9959375</v>
      </c>
      <c r="BN104" s="24">
        <f t="shared" ref="BN104:BN106" ca="1" si="310">(ABS(BL104)+0.3*ABS(BM104))*SIGN(BL104)</f>
        <v>-117.35710937499999</v>
      </c>
      <c r="BO104" s="24">
        <f t="shared" ca="1" si="290"/>
        <v>-61.593435937500004</v>
      </c>
      <c r="BP104" s="24">
        <f ca="1">IF($C$2&lt;=$C$3,BN104,BO104)</f>
        <v>-117.35710937499999</v>
      </c>
      <c r="BQ104" s="24">
        <f t="shared" ref="BQ104:BQ106" ca="1" si="311">BF104</f>
        <v>-11.270750000000001</v>
      </c>
      <c r="BR104" s="24">
        <f t="shared" ref="BR104:BR106" ca="1" si="312">BG104+BP104</f>
        <v>-124.232096875</v>
      </c>
      <c r="BS104" s="24">
        <f t="shared" ref="BS104:BS106" ca="1" si="313">BG104-BP104</f>
        <v>110.48212187499999</v>
      </c>
      <c r="BU104" s="40"/>
      <c r="BW104" s="8" t="s">
        <v>10</v>
      </c>
      <c r="BX104" s="24">
        <f ca="1">BX96-BX98*BZ92/100-CJ89*BZ92^2/20000</f>
        <v>-39.591099999999997</v>
      </c>
      <c r="BY104" s="24">
        <f ca="1">BY96-BY98*BZ92/100-CJ90*BZ92^2/20000</f>
        <v>-23.7475375</v>
      </c>
      <c r="BZ104" s="24">
        <f ca="1">BZ96-(BZ96-BZ95)/CJ88*BZ91/100</f>
        <v>-108.74250000000001</v>
      </c>
      <c r="CA104" s="24">
        <f ca="1">CA96-(CA96-CA95)/CJ88*BZ91/100</f>
        <v>-27.154666666666671</v>
      </c>
      <c r="CB104" s="24">
        <f ca="1">CB96-(CB96-CB95)/CJ88*BZ91/100</f>
        <v>-1.5145</v>
      </c>
      <c r="CC104" s="24">
        <f ca="1">CC96-(CC96-CC95)/CJ88*BZ91/100</f>
        <v>-2.2280000000000002</v>
      </c>
      <c r="CD104" s="24">
        <f t="shared" ref="CD104:CE106" ca="1" si="314">(ABS(BZ104)+ABS(CB104))*SIGN(BZ104)</f>
        <v>-110.25700000000001</v>
      </c>
      <c r="CE104" s="24">
        <f t="shared" ca="1" si="314"/>
        <v>-29.382666666666672</v>
      </c>
      <c r="CF104" s="24">
        <f t="shared" ref="CF104:CF106" ca="1" si="315">(ABS(CD104)+0.3*ABS(CE104))*SIGN(CD104)</f>
        <v>-119.07180000000001</v>
      </c>
      <c r="CG104" s="24">
        <f t="shared" ca="1" si="291"/>
        <v>-62.459766666666674</v>
      </c>
      <c r="CH104" s="24">
        <f ca="1">IF($C$2&lt;=$C$3,CF104,CG104)</f>
        <v>-119.07180000000001</v>
      </c>
      <c r="CI104" s="24">
        <f t="shared" ref="CI104:CI106" ca="1" si="316">BX104</f>
        <v>-39.591099999999997</v>
      </c>
      <c r="CJ104" s="24">
        <f t="shared" ref="CJ104:CJ106" ca="1" si="317">BY104+CH104</f>
        <v>-142.81933750000002</v>
      </c>
      <c r="CK104" s="24">
        <f t="shared" ref="CK104:CK106" ca="1" si="318">BY104-CH104</f>
        <v>95.324262500000003</v>
      </c>
      <c r="CM104" s="40"/>
      <c r="CO104" s="8" t="s">
        <v>10</v>
      </c>
      <c r="CP104" s="24">
        <f ca="1">CP96-CP98*CR92/100-DB89*CR92^2/20000</f>
        <v>-38.812750000000001</v>
      </c>
      <c r="CQ104" s="24">
        <f ca="1">CQ96-CQ98*CR92/100-DB90*CR92^2/20000</f>
        <v>-23.217537499999999</v>
      </c>
      <c r="CR104" s="24">
        <f ca="1">CR96-(CR96-CR95)/DB88*CR91/100</f>
        <v>-69.713041666666669</v>
      </c>
      <c r="CS104" s="24">
        <f ca="1">CS96-(CS96-CS95)/DB88*CR91/100</f>
        <v>-17.411041666666666</v>
      </c>
      <c r="CT104" s="24">
        <f ca="1">CT96-(CT96-CT95)/DB88*CR91/100</f>
        <v>-0.9700000000000002</v>
      </c>
      <c r="CU104" s="24">
        <f ca="1">CU96-(CU96-CU95)/DB88*CR91/100</f>
        <v>-1.4263750000000002</v>
      </c>
      <c r="CV104" s="24">
        <f t="shared" ref="CV104:CW106" ca="1" si="319">(ABS(CR104)+ABS(CT104))*SIGN(CR104)</f>
        <v>-70.683041666666668</v>
      </c>
      <c r="CW104" s="24">
        <f t="shared" ca="1" si="319"/>
        <v>-18.837416666666666</v>
      </c>
      <c r="CX104" s="24">
        <f t="shared" ref="CX104:CX106" ca="1" si="320">(ABS(CV104)+0.3*ABS(CW104))*SIGN(CV104)</f>
        <v>-76.334266666666664</v>
      </c>
      <c r="CY104" s="24">
        <f t="shared" ca="1" si="292"/>
        <v>-40.042329166666661</v>
      </c>
      <c r="CZ104" s="24">
        <f ca="1">IF($C$2&lt;=$C$3,CX104,CY104)</f>
        <v>-76.334266666666664</v>
      </c>
      <c r="DA104" s="24">
        <f t="shared" ref="DA104:DA106" ca="1" si="321">CP104</f>
        <v>-38.812750000000001</v>
      </c>
      <c r="DB104" s="24">
        <f t="shared" ref="DB104:DB106" ca="1" si="322">CQ104+CZ104</f>
        <v>-99.55180416666667</v>
      </c>
      <c r="DC104" s="24">
        <f t="shared" ref="DC104:DC106" ca="1" si="323">CQ104-CZ104</f>
        <v>53.116729166666666</v>
      </c>
      <c r="DE104" s="40"/>
      <c r="DG104" s="8" t="s">
        <v>10</v>
      </c>
      <c r="DH104" s="24">
        <f ca="1">DH96-DH98*DJ92/100-DT89*DJ92^2/20000</f>
        <v>-21.56035</v>
      </c>
      <c r="DI104" s="24">
        <f ca="1">DI96-DI98*DJ92/100-DT90*DJ92^2/20000</f>
        <v>-12.8826375</v>
      </c>
      <c r="DJ104" s="24">
        <f ca="1">DJ96-(DJ96-DJ95)/DT88*DJ91/100</f>
        <v>-69.713041666666669</v>
      </c>
      <c r="DK104" s="24">
        <f ca="1">DK96-(DK96-DK95)/DT88*DJ91/100</f>
        <v>-17.411041666666666</v>
      </c>
      <c r="DL104" s="24">
        <f ca="1">DL96-(DL96-DL95)/DT88*DJ91/100</f>
        <v>-0.9700000000000002</v>
      </c>
      <c r="DM104" s="24">
        <f ca="1">DM96-(DM96-DM95)/DT88*DJ91/100</f>
        <v>-1.4263750000000002</v>
      </c>
      <c r="DN104" s="24">
        <f t="shared" ref="DN104:DO106" ca="1" si="324">(ABS(DJ104)+ABS(DL104))*SIGN(DJ104)</f>
        <v>-70.683041666666668</v>
      </c>
      <c r="DO104" s="24">
        <f t="shared" ca="1" si="324"/>
        <v>-18.837416666666666</v>
      </c>
      <c r="DP104" s="24">
        <f t="shared" ref="DP104:DP106" ca="1" si="325">(ABS(DN104)+0.3*ABS(DO104))*SIGN(DN104)</f>
        <v>-76.334266666666664</v>
      </c>
      <c r="DQ104" s="24">
        <f t="shared" ca="1" si="293"/>
        <v>-40.042329166666661</v>
      </c>
      <c r="DR104" s="24">
        <f ca="1">IF($C$2&lt;=$C$3,DP104,DQ104)</f>
        <v>-76.334266666666664</v>
      </c>
      <c r="DS104" s="24">
        <f t="shared" ref="DS104:DS106" ca="1" si="326">DH104</f>
        <v>-21.56035</v>
      </c>
      <c r="DT104" s="24">
        <f t="shared" ref="DT104:DT106" ca="1" si="327">DI104+DR104</f>
        <v>-89.216904166666666</v>
      </c>
      <c r="DU104" s="24">
        <f t="shared" ref="DU104:DU106" ca="1" si="328">DI104-DR104</f>
        <v>63.451629166666663</v>
      </c>
    </row>
    <row r="105" spans="1:126" s="21" customFormat="1">
      <c r="C105" s="8" t="s">
        <v>9</v>
      </c>
      <c r="D105" s="24">
        <f ca="1">D97-P89*F91/100</f>
        <v>26.3795</v>
      </c>
      <c r="E105" s="24">
        <f ca="1">E97-P90*F91/100</f>
        <v>16.164999999999999</v>
      </c>
      <c r="F105" s="24">
        <f t="shared" ref="F105:I106" ca="1" si="329">F97</f>
        <v>-6.0449999999999999</v>
      </c>
      <c r="G105" s="24">
        <f t="shared" ca="1" si="329"/>
        <v>-1.5109999999999999</v>
      </c>
      <c r="H105" s="24">
        <f t="shared" ca="1" si="329"/>
        <v>-8.4000000000000005E-2</v>
      </c>
      <c r="I105" s="24">
        <f t="shared" ca="1" si="329"/>
        <v>-0.124</v>
      </c>
      <c r="J105" s="24">
        <f t="shared" ca="1" si="294"/>
        <v>-6.1289999999999996</v>
      </c>
      <c r="K105" s="24">
        <f t="shared" ca="1" si="294"/>
        <v>-1.6349999999999998</v>
      </c>
      <c r="L105" s="24">
        <f t="shared" ca="1" si="295"/>
        <v>-6.6194999999999995</v>
      </c>
      <c r="M105" s="24">
        <f t="shared" ca="1" si="287"/>
        <v>-3.4736999999999996</v>
      </c>
      <c r="N105" s="24">
        <f ca="1">IF($C$2&lt;=$C$3,L105,M105)</f>
        <v>-6.6194999999999995</v>
      </c>
      <c r="O105" s="24">
        <f t="shared" ca="1" si="296"/>
        <v>26.3795</v>
      </c>
      <c r="P105" s="24">
        <f t="shared" ca="1" si="297"/>
        <v>9.5455000000000005</v>
      </c>
      <c r="Q105" s="24">
        <f t="shared" ca="1" si="298"/>
        <v>22.784499999999998</v>
      </c>
      <c r="S105" s="40"/>
      <c r="U105" s="8" t="s">
        <v>9</v>
      </c>
      <c r="V105" s="24">
        <f ca="1">V97-AH89*X91/100</f>
        <v>21.223499999999998</v>
      </c>
      <c r="W105" s="24">
        <f ca="1">W97-AH90*X91/100</f>
        <v>13.008000000000001</v>
      </c>
      <c r="X105" s="24">
        <f t="shared" ref="X105:AA106" ca="1" si="330">X97</f>
        <v>-8.5129999999999999</v>
      </c>
      <c r="Y105" s="24">
        <f t="shared" ca="1" si="330"/>
        <v>-2.1280000000000001</v>
      </c>
      <c r="Z105" s="24">
        <f t="shared" ca="1" si="330"/>
        <v>-0.11899999999999999</v>
      </c>
      <c r="AA105" s="24">
        <f t="shared" ca="1" si="330"/>
        <v>-0.17399999999999999</v>
      </c>
      <c r="AB105" s="24">
        <f t="shared" ca="1" si="299"/>
        <v>-8.6319999999999997</v>
      </c>
      <c r="AC105" s="24">
        <f t="shared" ca="1" si="299"/>
        <v>-2.302</v>
      </c>
      <c r="AD105" s="24">
        <f t="shared" ca="1" si="300"/>
        <v>-9.3225999999999996</v>
      </c>
      <c r="AE105" s="24">
        <f t="shared" ca="1" si="288"/>
        <v>-4.8916000000000004</v>
      </c>
      <c r="AF105" s="24">
        <f ca="1">IF($C$2&lt;=$C$3,AD105,AE105)</f>
        <v>-9.3225999999999996</v>
      </c>
      <c r="AG105" s="24">
        <f t="shared" ca="1" si="301"/>
        <v>21.223499999999998</v>
      </c>
      <c r="AH105" s="24">
        <f t="shared" ca="1" si="302"/>
        <v>3.6854000000000013</v>
      </c>
      <c r="AI105" s="24">
        <f t="shared" ca="1" si="303"/>
        <v>22.3306</v>
      </c>
      <c r="AK105" s="40"/>
      <c r="AM105" s="8" t="s">
        <v>9</v>
      </c>
      <c r="AN105" s="24">
        <f ca="1">AN97-AZ89*AP91/100</f>
        <v>48.798999999999999</v>
      </c>
      <c r="AO105" s="24">
        <f ca="1">AO97-AZ90*AP91/100</f>
        <v>29.385999999999996</v>
      </c>
      <c r="AP105" s="24">
        <f t="shared" ref="AP105:AS106" ca="1" si="331">AP97</f>
        <v>-11.135999999999999</v>
      </c>
      <c r="AQ105" s="24">
        <f t="shared" ca="1" si="331"/>
        <v>-2.774</v>
      </c>
      <c r="AR105" s="24">
        <f t="shared" ca="1" si="331"/>
        <v>-0.155</v>
      </c>
      <c r="AS105" s="24">
        <f t="shared" ca="1" si="331"/>
        <v>-0.22900000000000001</v>
      </c>
      <c r="AT105" s="24">
        <f t="shared" ca="1" si="304"/>
        <v>-11.290999999999999</v>
      </c>
      <c r="AU105" s="24">
        <f t="shared" ca="1" si="304"/>
        <v>-3.0030000000000001</v>
      </c>
      <c r="AV105" s="24">
        <f t="shared" ca="1" si="305"/>
        <v>-12.191899999999999</v>
      </c>
      <c r="AW105" s="24">
        <f t="shared" ca="1" si="289"/>
        <v>-6.3902999999999999</v>
      </c>
      <c r="AX105" s="24">
        <f ca="1">IF($C$2&lt;=$C$3,AV105,AW105)</f>
        <v>-12.191899999999999</v>
      </c>
      <c r="AY105" s="24">
        <f t="shared" ca="1" si="306"/>
        <v>48.798999999999999</v>
      </c>
      <c r="AZ105" s="24">
        <f t="shared" ca="1" si="307"/>
        <v>17.194099999999999</v>
      </c>
      <c r="BA105" s="24">
        <f t="shared" ca="1" si="308"/>
        <v>41.577899999999993</v>
      </c>
      <c r="BC105" s="40"/>
      <c r="BE105" s="8" t="s">
        <v>9</v>
      </c>
      <c r="BF105" s="24">
        <f ca="1">BF97-BR89*BH91/100</f>
        <v>79.489999999999995</v>
      </c>
      <c r="BG105" s="24">
        <f ca="1">BG97-BR90*BH91/100</f>
        <v>47.590499999999999</v>
      </c>
      <c r="BH105" s="24">
        <f t="shared" ref="BH105:BK106" ca="1" si="332">BH97</f>
        <v>-62.981999999999999</v>
      </c>
      <c r="BI105" s="24">
        <f t="shared" ca="1" si="332"/>
        <v>-15.744999999999999</v>
      </c>
      <c r="BJ105" s="24">
        <f t="shared" ca="1" si="332"/>
        <v>-0.876</v>
      </c>
      <c r="BK105" s="24">
        <f t="shared" ca="1" si="332"/>
        <v>-1.288</v>
      </c>
      <c r="BL105" s="24">
        <f t="shared" ca="1" si="309"/>
        <v>-63.857999999999997</v>
      </c>
      <c r="BM105" s="24">
        <f t="shared" ca="1" si="309"/>
        <v>-17.032999999999998</v>
      </c>
      <c r="BN105" s="24">
        <f t="shared" ca="1" si="310"/>
        <v>-68.9679</v>
      </c>
      <c r="BO105" s="24">
        <f t="shared" ca="1" si="290"/>
        <v>-36.190399999999997</v>
      </c>
      <c r="BP105" s="24">
        <f ca="1">IF($C$2&lt;=$C$3,BN105,BO105)</f>
        <v>-68.9679</v>
      </c>
      <c r="BQ105" s="24">
        <f t="shared" ca="1" si="311"/>
        <v>79.489999999999995</v>
      </c>
      <c r="BR105" s="24">
        <f t="shared" ca="1" si="312"/>
        <v>-21.377400000000002</v>
      </c>
      <c r="BS105" s="24">
        <f t="shared" ca="1" si="313"/>
        <v>116.55840000000001</v>
      </c>
      <c r="BU105" s="40"/>
      <c r="BW105" s="8" t="s">
        <v>9</v>
      </c>
      <c r="BX105" s="24">
        <f ca="1">BX97-CJ89*BZ91/100</f>
        <v>91.959000000000003</v>
      </c>
      <c r="BY105" s="24">
        <f ca="1">BY97-CJ90*BZ91/100</f>
        <v>55.127499999999998</v>
      </c>
      <c r="BZ105" s="24">
        <f t="shared" ref="BZ105:CC106" ca="1" si="333">BZ97</f>
        <v>-62.052999999999997</v>
      </c>
      <c r="CA105" s="24">
        <f t="shared" ca="1" si="333"/>
        <v>-15.494999999999999</v>
      </c>
      <c r="CB105" s="24">
        <f t="shared" ca="1" si="333"/>
        <v>-0.86399999999999999</v>
      </c>
      <c r="CC105" s="24">
        <f t="shared" ca="1" si="333"/>
        <v>-1.2709999999999999</v>
      </c>
      <c r="CD105" s="24">
        <f t="shared" ca="1" si="314"/>
        <v>-62.916999999999994</v>
      </c>
      <c r="CE105" s="24">
        <f t="shared" ca="1" si="314"/>
        <v>-16.765999999999998</v>
      </c>
      <c r="CF105" s="24">
        <f t="shared" ca="1" si="315"/>
        <v>-67.946799999999996</v>
      </c>
      <c r="CG105" s="24">
        <f t="shared" ca="1" si="291"/>
        <v>-35.641099999999994</v>
      </c>
      <c r="CH105" s="24">
        <f ca="1">IF($C$2&lt;=$C$3,CF105,CG105)</f>
        <v>-67.946799999999996</v>
      </c>
      <c r="CI105" s="24">
        <f t="shared" ca="1" si="316"/>
        <v>91.959000000000003</v>
      </c>
      <c r="CJ105" s="24">
        <f t="shared" ca="1" si="317"/>
        <v>-12.819299999999998</v>
      </c>
      <c r="CK105" s="24">
        <f t="shared" ca="1" si="318"/>
        <v>123.07429999999999</v>
      </c>
      <c r="CM105" s="40"/>
      <c r="CO105" s="8" t="s">
        <v>9</v>
      </c>
      <c r="CP105" s="24">
        <f ca="1">CP97-DB89*CR91/100</f>
        <v>72.018000000000001</v>
      </c>
      <c r="CQ105" s="24">
        <f ca="1">CQ97-DB90*CR91/100</f>
        <v>43.215500000000006</v>
      </c>
      <c r="CR105" s="24">
        <f t="shared" ref="CR105:CU106" ca="1" si="334">CR97</f>
        <v>-56.073999999999998</v>
      </c>
      <c r="CS105" s="24">
        <f t="shared" ca="1" si="334"/>
        <v>-14.013999999999999</v>
      </c>
      <c r="CT105" s="24">
        <f t="shared" ca="1" si="334"/>
        <v>-0.78</v>
      </c>
      <c r="CU105" s="24">
        <f t="shared" ca="1" si="334"/>
        <v>-1.147</v>
      </c>
      <c r="CV105" s="24">
        <f t="shared" ca="1" si="319"/>
        <v>-56.853999999999999</v>
      </c>
      <c r="CW105" s="24">
        <f t="shared" ca="1" si="319"/>
        <v>-15.161</v>
      </c>
      <c r="CX105" s="24">
        <f t="shared" ca="1" si="320"/>
        <v>-61.402299999999997</v>
      </c>
      <c r="CY105" s="24">
        <f t="shared" ca="1" si="292"/>
        <v>-32.217199999999998</v>
      </c>
      <c r="CZ105" s="24">
        <f ca="1">IF($C$2&lt;=$C$3,CX105,CY105)</f>
        <v>-61.402299999999997</v>
      </c>
      <c r="DA105" s="24">
        <f t="shared" ca="1" si="321"/>
        <v>72.018000000000001</v>
      </c>
      <c r="DB105" s="24">
        <f t="shared" ca="1" si="322"/>
        <v>-18.186799999999991</v>
      </c>
      <c r="DC105" s="24">
        <f t="shared" ca="1" si="323"/>
        <v>104.6178</v>
      </c>
      <c r="DE105" s="40"/>
      <c r="DG105" s="8" t="s">
        <v>9</v>
      </c>
      <c r="DH105" s="24">
        <f ca="1">DH97-DT89*DJ91/100</f>
        <v>72.018000000000001</v>
      </c>
      <c r="DI105" s="24">
        <f ca="1">DI97-DT90*DJ91/100</f>
        <v>43.215500000000006</v>
      </c>
      <c r="DJ105" s="24">
        <f t="shared" ref="DJ105:DM106" ca="1" si="335">DJ97</f>
        <v>-56.073999999999998</v>
      </c>
      <c r="DK105" s="24">
        <f t="shared" ca="1" si="335"/>
        <v>-14.013999999999999</v>
      </c>
      <c r="DL105" s="24">
        <f t="shared" ca="1" si="335"/>
        <v>-0.78</v>
      </c>
      <c r="DM105" s="24">
        <f t="shared" ca="1" si="335"/>
        <v>-1.147</v>
      </c>
      <c r="DN105" s="24">
        <f t="shared" ca="1" si="324"/>
        <v>-56.853999999999999</v>
      </c>
      <c r="DO105" s="24">
        <f t="shared" ca="1" si="324"/>
        <v>-15.161</v>
      </c>
      <c r="DP105" s="24">
        <f t="shared" ca="1" si="325"/>
        <v>-61.402299999999997</v>
      </c>
      <c r="DQ105" s="24">
        <f t="shared" ca="1" si="293"/>
        <v>-32.217199999999998</v>
      </c>
      <c r="DR105" s="24">
        <f ca="1">IF($C$2&lt;=$C$3,DP105,DQ105)</f>
        <v>-61.402299999999997</v>
      </c>
      <c r="DS105" s="24">
        <f t="shared" ca="1" si="326"/>
        <v>72.018000000000001</v>
      </c>
      <c r="DT105" s="24">
        <f t="shared" ca="1" si="327"/>
        <v>-18.186799999999991</v>
      </c>
      <c r="DU105" s="24">
        <f t="shared" ca="1" si="328"/>
        <v>104.6178</v>
      </c>
    </row>
    <row r="106" spans="1:126" s="21" customFormat="1">
      <c r="C106" s="8" t="s">
        <v>8</v>
      </c>
      <c r="D106" s="24">
        <f ca="1">D98+P89*F92/100</f>
        <v>-26.904499999999999</v>
      </c>
      <c r="E106" s="24">
        <f ca="1">E98+P90*F92/100</f>
        <v>-16.483000000000001</v>
      </c>
      <c r="F106" s="24">
        <f t="shared" ca="1" si="329"/>
        <v>-6.0449999999999999</v>
      </c>
      <c r="G106" s="24">
        <f t="shared" ca="1" si="329"/>
        <v>-1.5109999999999999</v>
      </c>
      <c r="H106" s="24">
        <f t="shared" ca="1" si="329"/>
        <v>-8.4000000000000005E-2</v>
      </c>
      <c r="I106" s="24">
        <f t="shared" ca="1" si="329"/>
        <v>-0.124</v>
      </c>
      <c r="J106" s="24">
        <f t="shared" ca="1" si="294"/>
        <v>-6.1289999999999996</v>
      </c>
      <c r="K106" s="24">
        <f t="shared" ca="1" si="294"/>
        <v>-1.6349999999999998</v>
      </c>
      <c r="L106" s="24">
        <f t="shared" ca="1" si="295"/>
        <v>-6.6194999999999995</v>
      </c>
      <c r="M106" s="24">
        <f t="shared" ca="1" si="287"/>
        <v>-3.4736999999999996</v>
      </c>
      <c r="N106" s="24">
        <f ca="1">IF($C$2&lt;=$C$3,L106,M106)</f>
        <v>-6.6194999999999995</v>
      </c>
      <c r="O106" s="24">
        <f t="shared" ca="1" si="296"/>
        <v>-26.904499999999999</v>
      </c>
      <c r="P106" s="24">
        <f t="shared" ca="1" si="297"/>
        <v>-23.102499999999999</v>
      </c>
      <c r="Q106" s="24">
        <f t="shared" ca="1" si="298"/>
        <v>-9.8635000000000019</v>
      </c>
      <c r="S106" s="40"/>
      <c r="U106" s="8" t="s">
        <v>8</v>
      </c>
      <c r="V106" s="24">
        <f ca="1">V98+AH89*X92/100</f>
        <v>-21.1615</v>
      </c>
      <c r="W106" s="24">
        <f ca="1">W98+AH90*X92/100</f>
        <v>-12.962</v>
      </c>
      <c r="X106" s="24">
        <f t="shared" ca="1" si="330"/>
        <v>-8.5129999999999999</v>
      </c>
      <c r="Y106" s="24">
        <f t="shared" ca="1" si="330"/>
        <v>-2.1280000000000001</v>
      </c>
      <c r="Z106" s="24">
        <f t="shared" ca="1" si="330"/>
        <v>-0.11899999999999999</v>
      </c>
      <c r="AA106" s="24">
        <f t="shared" ca="1" si="330"/>
        <v>-0.17399999999999999</v>
      </c>
      <c r="AB106" s="24">
        <f t="shared" ca="1" si="299"/>
        <v>-8.6319999999999997</v>
      </c>
      <c r="AC106" s="24">
        <f t="shared" ca="1" si="299"/>
        <v>-2.302</v>
      </c>
      <c r="AD106" s="24">
        <f t="shared" ca="1" si="300"/>
        <v>-9.3225999999999996</v>
      </c>
      <c r="AE106" s="24">
        <f t="shared" ca="1" si="288"/>
        <v>-4.8916000000000004</v>
      </c>
      <c r="AF106" s="24">
        <f ca="1">IF($C$2&lt;=$C$3,AD106,AE106)</f>
        <v>-9.3225999999999996</v>
      </c>
      <c r="AG106" s="24">
        <f t="shared" ca="1" si="301"/>
        <v>-21.1615</v>
      </c>
      <c r="AH106" s="24">
        <f t="shared" ca="1" si="302"/>
        <v>-22.284599999999998</v>
      </c>
      <c r="AI106" s="24">
        <f t="shared" ca="1" si="303"/>
        <v>-3.6394000000000002</v>
      </c>
      <c r="AK106" s="40"/>
      <c r="AM106" s="8" t="s">
        <v>8</v>
      </c>
      <c r="AN106" s="24">
        <f ca="1">AN98+AZ89*AP92/100</f>
        <v>-48.023000000000003</v>
      </c>
      <c r="AO106" s="24">
        <f ca="1">AO98+AZ90*AP92/100</f>
        <v>-28.933999999999997</v>
      </c>
      <c r="AP106" s="24">
        <f t="shared" ca="1" si="331"/>
        <v>-11.135999999999999</v>
      </c>
      <c r="AQ106" s="24">
        <f t="shared" ca="1" si="331"/>
        <v>-2.774</v>
      </c>
      <c r="AR106" s="24">
        <f t="shared" ca="1" si="331"/>
        <v>-0.155</v>
      </c>
      <c r="AS106" s="24">
        <f t="shared" ca="1" si="331"/>
        <v>-0.22900000000000001</v>
      </c>
      <c r="AT106" s="24">
        <f t="shared" ca="1" si="304"/>
        <v>-11.290999999999999</v>
      </c>
      <c r="AU106" s="24">
        <f t="shared" ca="1" si="304"/>
        <v>-3.0030000000000001</v>
      </c>
      <c r="AV106" s="24">
        <f t="shared" ca="1" si="305"/>
        <v>-12.191899999999999</v>
      </c>
      <c r="AW106" s="24">
        <f t="shared" ca="1" si="289"/>
        <v>-6.3902999999999999</v>
      </c>
      <c r="AX106" s="24">
        <f ca="1">IF($C$2&lt;=$C$3,AV106,AW106)</f>
        <v>-12.191899999999999</v>
      </c>
      <c r="AY106" s="24">
        <f t="shared" ca="1" si="306"/>
        <v>-48.023000000000003</v>
      </c>
      <c r="AZ106" s="24">
        <f t="shared" ca="1" si="307"/>
        <v>-41.125899999999994</v>
      </c>
      <c r="BA106" s="24">
        <f t="shared" ca="1" si="308"/>
        <v>-16.742100000000001</v>
      </c>
      <c r="BC106" s="40"/>
      <c r="BE106" s="8" t="s">
        <v>8</v>
      </c>
      <c r="BF106" s="24">
        <f ca="1">BF98+BR89*BH92/100</f>
        <v>-62.962000000000003</v>
      </c>
      <c r="BG106" s="24">
        <f ca="1">BG98+BR90*BH92/100</f>
        <v>-37.810500000000005</v>
      </c>
      <c r="BH106" s="24">
        <f t="shared" ca="1" si="332"/>
        <v>-62.981999999999999</v>
      </c>
      <c r="BI106" s="24">
        <f t="shared" ca="1" si="332"/>
        <v>-15.744999999999999</v>
      </c>
      <c r="BJ106" s="24">
        <f t="shared" ca="1" si="332"/>
        <v>-0.876</v>
      </c>
      <c r="BK106" s="24">
        <f t="shared" ca="1" si="332"/>
        <v>-1.288</v>
      </c>
      <c r="BL106" s="24">
        <f t="shared" ca="1" si="309"/>
        <v>-63.857999999999997</v>
      </c>
      <c r="BM106" s="24">
        <f t="shared" ca="1" si="309"/>
        <v>-17.032999999999998</v>
      </c>
      <c r="BN106" s="24">
        <f t="shared" ca="1" si="310"/>
        <v>-68.9679</v>
      </c>
      <c r="BO106" s="24">
        <f t="shared" ca="1" si="290"/>
        <v>-36.190399999999997</v>
      </c>
      <c r="BP106" s="24">
        <f ca="1">IF($C$2&lt;=$C$3,BN106,BO106)</f>
        <v>-68.9679</v>
      </c>
      <c r="BQ106" s="24">
        <f t="shared" ca="1" si="311"/>
        <v>-62.962000000000003</v>
      </c>
      <c r="BR106" s="24">
        <f t="shared" ca="1" si="312"/>
        <v>-106.7784</v>
      </c>
      <c r="BS106" s="24">
        <f t="shared" ca="1" si="313"/>
        <v>31.157399999999996</v>
      </c>
      <c r="BU106" s="40"/>
      <c r="BW106" s="8" t="s">
        <v>8</v>
      </c>
      <c r="BX106" s="24">
        <f ca="1">BX98+CJ89*BZ92/100</f>
        <v>-92.701000000000008</v>
      </c>
      <c r="BY106" s="24">
        <f ca="1">BY98+CJ90*BZ92/100</f>
        <v>-55.577500000000001</v>
      </c>
      <c r="BZ106" s="24">
        <f t="shared" ca="1" si="333"/>
        <v>-62.052999999999997</v>
      </c>
      <c r="CA106" s="24">
        <f t="shared" ca="1" si="333"/>
        <v>-15.494999999999999</v>
      </c>
      <c r="CB106" s="24">
        <f t="shared" ca="1" si="333"/>
        <v>-0.86399999999999999</v>
      </c>
      <c r="CC106" s="24">
        <f t="shared" ca="1" si="333"/>
        <v>-1.2709999999999999</v>
      </c>
      <c r="CD106" s="24">
        <f t="shared" ca="1" si="314"/>
        <v>-62.916999999999994</v>
      </c>
      <c r="CE106" s="24">
        <f t="shared" ca="1" si="314"/>
        <v>-16.765999999999998</v>
      </c>
      <c r="CF106" s="24">
        <f t="shared" ca="1" si="315"/>
        <v>-67.946799999999996</v>
      </c>
      <c r="CG106" s="24">
        <f t="shared" ca="1" si="291"/>
        <v>-35.641099999999994</v>
      </c>
      <c r="CH106" s="24">
        <f ca="1">IF($C$2&lt;=$C$3,CF106,CG106)</f>
        <v>-67.946799999999996</v>
      </c>
      <c r="CI106" s="24">
        <f t="shared" ca="1" si="316"/>
        <v>-92.701000000000008</v>
      </c>
      <c r="CJ106" s="24">
        <f t="shared" ca="1" si="317"/>
        <v>-123.5243</v>
      </c>
      <c r="CK106" s="24">
        <f t="shared" ca="1" si="318"/>
        <v>12.369299999999996</v>
      </c>
      <c r="CM106" s="40"/>
      <c r="CO106" s="8" t="s">
        <v>8</v>
      </c>
      <c r="CP106" s="24">
        <f ca="1">CP98+DB89*CR92/100</f>
        <v>-91.537999999999997</v>
      </c>
      <c r="CQ106" s="24">
        <f ca="1">CQ98+DB90*CR92/100</f>
        <v>-54.837499999999999</v>
      </c>
      <c r="CR106" s="24">
        <f t="shared" ca="1" si="334"/>
        <v>-56.073999999999998</v>
      </c>
      <c r="CS106" s="24">
        <f t="shared" ca="1" si="334"/>
        <v>-14.013999999999999</v>
      </c>
      <c r="CT106" s="24">
        <f t="shared" ca="1" si="334"/>
        <v>-0.78</v>
      </c>
      <c r="CU106" s="24">
        <f t="shared" ca="1" si="334"/>
        <v>-1.147</v>
      </c>
      <c r="CV106" s="24">
        <f t="shared" ca="1" si="319"/>
        <v>-56.853999999999999</v>
      </c>
      <c r="CW106" s="24">
        <f t="shared" ca="1" si="319"/>
        <v>-15.161</v>
      </c>
      <c r="CX106" s="24">
        <f t="shared" ca="1" si="320"/>
        <v>-61.402299999999997</v>
      </c>
      <c r="CY106" s="24">
        <f t="shared" ca="1" si="292"/>
        <v>-32.217199999999998</v>
      </c>
      <c r="CZ106" s="24">
        <f ca="1">IF($C$2&lt;=$C$3,CX106,CY106)</f>
        <v>-61.402299999999997</v>
      </c>
      <c r="DA106" s="24">
        <f t="shared" ca="1" si="321"/>
        <v>-91.537999999999997</v>
      </c>
      <c r="DB106" s="24">
        <f t="shared" ca="1" si="322"/>
        <v>-116.2398</v>
      </c>
      <c r="DC106" s="24">
        <f t="shared" ca="1" si="323"/>
        <v>6.5647999999999982</v>
      </c>
      <c r="DE106" s="40"/>
      <c r="DG106" s="8" t="s">
        <v>8</v>
      </c>
      <c r="DH106" s="24">
        <f ca="1">DH98+DT89*DJ92/100</f>
        <v>-80.986000000000004</v>
      </c>
      <c r="DI106" s="24">
        <f ca="1">DI98+DT90*DJ92/100</f>
        <v>-48.511499999999998</v>
      </c>
      <c r="DJ106" s="24">
        <f t="shared" ca="1" si="335"/>
        <v>-56.073999999999998</v>
      </c>
      <c r="DK106" s="24">
        <f t="shared" ca="1" si="335"/>
        <v>-14.013999999999999</v>
      </c>
      <c r="DL106" s="24">
        <f t="shared" ca="1" si="335"/>
        <v>-0.78</v>
      </c>
      <c r="DM106" s="24">
        <f t="shared" ca="1" si="335"/>
        <v>-1.147</v>
      </c>
      <c r="DN106" s="24">
        <f t="shared" ca="1" si="324"/>
        <v>-56.853999999999999</v>
      </c>
      <c r="DO106" s="24">
        <f t="shared" ca="1" si="324"/>
        <v>-15.161</v>
      </c>
      <c r="DP106" s="24">
        <f t="shared" ca="1" si="325"/>
        <v>-61.402299999999997</v>
      </c>
      <c r="DQ106" s="24">
        <f t="shared" ca="1" si="293"/>
        <v>-32.217199999999998</v>
      </c>
      <c r="DR106" s="24">
        <f ca="1">IF($C$2&lt;=$C$3,DP106,DQ106)</f>
        <v>-61.402299999999997</v>
      </c>
      <c r="DS106" s="24">
        <f t="shared" ca="1" si="326"/>
        <v>-80.986000000000004</v>
      </c>
      <c r="DT106" s="24">
        <f t="shared" ca="1" si="327"/>
        <v>-109.91379999999999</v>
      </c>
      <c r="DU106" s="24">
        <f t="shared" ca="1" si="328"/>
        <v>12.890799999999999</v>
      </c>
    </row>
    <row r="107" spans="1:126" s="21" customFormat="1">
      <c r="C107" s="8" t="s">
        <v>58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>
        <f ca="1">MIN(P88-F92/100,MAX(F91/100,O99))</f>
        <v>2.3283193070611592</v>
      </c>
      <c r="P107" s="24">
        <f ca="1">MIN(P88-F92/100,MAX(F91/100,P99))</f>
        <v>1.4364110798875953</v>
      </c>
      <c r="Q107" s="24">
        <f ca="1">MIN(P88-F92/100,MAX(F91/100,Q99))</f>
        <v>3.2207489820496642</v>
      </c>
      <c r="S107" s="40"/>
      <c r="U107" s="8" t="s">
        <v>58</v>
      </c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>
        <f ca="1">MIN(AH88-X92/100,MAX(X91/100,AG99))</f>
        <v>1.9025207527489243</v>
      </c>
      <c r="AH107" s="24">
        <f ca="1">MIN(AH88-X92/100,MAX(X91/100,AH99))</f>
        <v>0.6466413675698679</v>
      </c>
      <c r="AI107" s="24">
        <f ca="1">MIN(AH88-X92/100,MAX(X91/100,AI99))</f>
        <v>3.1595297205277344</v>
      </c>
      <c r="AK107" s="40"/>
      <c r="AM107" s="8" t="s">
        <v>58</v>
      </c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>
        <f ca="1">MIN(AZ88-AP92/100,MAX(AP91/100,AY99))</f>
        <v>1.5108291503997027</v>
      </c>
      <c r="AZ107" s="24">
        <f ca="1">MIN(AZ88-AP92/100,MAX(AP91/100,AZ99))</f>
        <v>0.94595987654320979</v>
      </c>
      <c r="BA107" s="24">
        <f ca="1">MIN(AZ88-AP92/100,MAX(AP91/100,BA99))</f>
        <v>2.0749351851851854</v>
      </c>
      <c r="BC107" s="40"/>
      <c r="BE107" s="8" t="s">
        <v>58</v>
      </c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>
        <f ca="1">MIN(BR88-BH92/100,MAX(BH91/100,BQ99))</f>
        <v>1.6566361827141776</v>
      </c>
      <c r="BR107" s="24">
        <f ca="1">MIN(BR88-BH92/100,MAX(BH91/100,BR99))</f>
        <v>0.15</v>
      </c>
      <c r="BS107" s="24">
        <f ca="1">MIN(BR88-BH92/100,MAX(BH91/100,BS99))</f>
        <v>2.85</v>
      </c>
      <c r="BU107" s="40"/>
      <c r="BW107" s="8" t="s">
        <v>58</v>
      </c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>
        <f ca="1">MIN(CJ88-BZ92/100,MAX(BZ91/100,CI99))</f>
        <v>2.0929600346582911</v>
      </c>
      <c r="CJ107" s="24">
        <f ca="1">MIN(CJ88-BZ92/100,MAX(BZ91/100,CJ99))</f>
        <v>0.35</v>
      </c>
      <c r="CK107" s="24">
        <f ca="1">MIN(CJ88-BZ92/100,MAX(BZ91/100,CK99))</f>
        <v>3.85</v>
      </c>
      <c r="CM107" s="40"/>
      <c r="CO107" s="8" t="s">
        <v>58</v>
      </c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>
        <f ca="1">MIN(DB88-CR92/100,MAX(CR91/100,DA99))</f>
        <v>1.7150134782242439</v>
      </c>
      <c r="DB107" s="24">
        <f ca="1">MIN(DB88-CR92/100,MAX(CR91/100,DB99))</f>
        <v>0.35</v>
      </c>
      <c r="DC107" s="24">
        <f ca="1">MIN(DB88-CR92/100,MAX(CR91/100,DC99))</f>
        <v>3.45</v>
      </c>
      <c r="DE107" s="40"/>
      <c r="DG107" s="8" t="s">
        <v>58</v>
      </c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>
        <f ca="1">MIN(DT88-DJ92/100,MAX(DJ91/100,DS99))</f>
        <v>1.7150134782242439</v>
      </c>
      <c r="DT107" s="24">
        <f ca="1">MIN(DT88-DJ92/100,MAX(DJ91/100,DT99))</f>
        <v>0.35</v>
      </c>
      <c r="DU107" s="24">
        <f ca="1">MIN(DT88-DJ92/100,MAX(DJ91/100,DU99))</f>
        <v>3.25</v>
      </c>
    </row>
    <row r="108" spans="1:126" s="21" customFormat="1">
      <c r="C108" s="8" t="s">
        <v>59</v>
      </c>
      <c r="O108" s="24">
        <f ca="1">O95+(P89*P88/2-(O95-O96)/P88)*O107-P89*O107^2/2</f>
        <v>11.736583667562407</v>
      </c>
      <c r="P108" s="24">
        <f ca="1">P95+(P90*P88/2-(P95-P96)/P88)*P107-P90*P107^2/2</f>
        <v>10.63445689247248</v>
      </c>
      <c r="Q108" s="24">
        <f ca="1">Q95+(P90*P88/2-(Q95-Q96)/P88)*Q107-P90*Q107^2/2</f>
        <v>9.6529610599373541</v>
      </c>
      <c r="S108" s="40"/>
      <c r="U108" s="8" t="s">
        <v>59</v>
      </c>
      <c r="AG108" s="24">
        <f ca="1">AG95+(AH89*AH88/2-(AG95-AG96)/AH88)*AG107-AH89*AG107^2/2</f>
        <v>6.8005884746472169</v>
      </c>
      <c r="AH108" s="24">
        <f ca="1">AH95+(AH90*AH88/2-(AH95-AH96)/AH88)*AH107-AH90*AH107^2/2</f>
        <v>10.123818166117253</v>
      </c>
      <c r="AI108" s="24">
        <f ca="1">AI95+(AH90*AH88/2-(AI95-AI96)/AH88)*AI107-AH90*AI107^2/2</f>
        <v>9.9370500836718136</v>
      </c>
      <c r="AK108" s="40"/>
      <c r="AM108" s="8" t="s">
        <v>59</v>
      </c>
      <c r="AY108" s="24">
        <f ca="1">AY95+(AZ89*AZ88/2-(AY95-AY96)/AZ88)*AY107-AZ89*AY107^2/2</f>
        <v>13.231102660035958</v>
      </c>
      <c r="AZ108" s="24">
        <f ca="1">AZ95+(AZ90*AZ88/2-(AZ95-AZ96)/AZ88)*AZ107-AZ90*AZ107^2/2</f>
        <v>13.449972950720172</v>
      </c>
      <c r="BA108" s="24">
        <f ca="1">BA95+(AZ90*AZ88/2-(BA95-BA96)/AZ88)*BA107-AZ90*BA107^2/2</f>
        <v>9.3761450453703787</v>
      </c>
      <c r="BC108" s="40"/>
      <c r="BE108" s="8" t="s">
        <v>59</v>
      </c>
      <c r="BQ108" s="24">
        <f ca="1">BQ95+(BR89*BR88/2-(BQ95-BQ96)/BR88)*BQ107-BR89*BQ107^2/2</f>
        <v>26.297417996736385</v>
      </c>
      <c r="BR108" s="24">
        <f ca="1">BR95+(BR90*BR88/2-(BR95-BR96)/BR88)*BR107-BR90*BR107^2/2</f>
        <v>62.571350000000002</v>
      </c>
      <c r="BS108" s="24">
        <f ca="1">BS95+(BR90*BR88/2-(BS95-BS96)/BR88)*BS107-BR90*BS107^2/2</f>
        <v>96.68846874999997</v>
      </c>
      <c r="BU108" s="40"/>
      <c r="BW108" s="8" t="s">
        <v>59</v>
      </c>
      <c r="CI108" s="24">
        <f ca="1">CI95+(CJ89*CJ88/2-(CI95-CI96)/CJ88)*CI107-CJ89*CI107^2/2</f>
        <v>41.849107422134907</v>
      </c>
      <c r="CJ108" s="24">
        <f ca="1">CJ95+(CJ90*CJ88/2-(CJ95-CJ96)/CJ88)*CJ107-CJ90*CJ107^2/2</f>
        <v>95.782245833333334</v>
      </c>
      <c r="CK108" s="24">
        <f ca="1">CK95+(CJ90*CJ88/2-(CK95-CK96)/CJ88)*CK107-CJ90*CK107^2/2</f>
        <v>95.324179166666624</v>
      </c>
      <c r="CM108" s="40"/>
      <c r="CO108" s="8" t="s">
        <v>59</v>
      </c>
      <c r="DA108" s="24">
        <f ca="1">DA95+(DB89*DB88/2-(DA95-DA96)/DB88)*DA107-DB89*DA107^2/2</f>
        <v>40.59573506034782</v>
      </c>
      <c r="DB108" s="24">
        <f ca="1">DB95+(DB90*DB88/2-(DB95-DB96)/DB88)*DB107-DB90*DB107^2/2</f>
        <v>96.530209722222239</v>
      </c>
      <c r="DC108" s="24">
        <f ca="1">DC95+(DB90*DB88/2-(DC95-DC96)/DB88)*DC107-DB90*DC107^2/2</f>
        <v>65.397270833333295</v>
      </c>
      <c r="DE108" s="40"/>
      <c r="DG108" s="8" t="s">
        <v>59</v>
      </c>
      <c r="DS108" s="24">
        <f ca="1">DS95+(DT89*DT88/2-(DS95-DS96)/DT88)*DS107-DT89*DS107^2/2</f>
        <v>40.59573506034782</v>
      </c>
      <c r="DT108" s="24">
        <f ca="1">DT95+(DT90*DT88/2-(DT95-DT96)/DT88)*DT107-DT90*DT107^2/2</f>
        <v>96.530209722222239</v>
      </c>
      <c r="DU108" s="24">
        <f ca="1">DU95+(DT90*DT88/2-(DU95-DU96)/DT88)*DU107-DT90*DU107^2/2</f>
        <v>63.451648611111068</v>
      </c>
    </row>
    <row r="109" spans="1:126" s="21" customFormat="1">
      <c r="A109" s="22" t="s">
        <v>38</v>
      </c>
      <c r="S109" s="35" t="s">
        <v>38</v>
      </c>
      <c r="AK109" s="35" t="s">
        <v>38</v>
      </c>
      <c r="BC109" s="35" t="s">
        <v>38</v>
      </c>
      <c r="BU109" s="35" t="s">
        <v>38</v>
      </c>
      <c r="CM109" s="35" t="s">
        <v>38</v>
      </c>
      <c r="DE109" s="35" t="s">
        <v>38</v>
      </c>
    </row>
    <row r="110" spans="1:126" s="21" customFormat="1">
      <c r="A110" s="8" t="s">
        <v>44</v>
      </c>
      <c r="D110" s="23" t="s">
        <v>32</v>
      </c>
      <c r="E110" s="23" t="s">
        <v>51</v>
      </c>
      <c r="F110" s="23" t="s">
        <v>52</v>
      </c>
      <c r="G110" s="23" t="s">
        <v>60</v>
      </c>
      <c r="H110" s="23" t="s">
        <v>61</v>
      </c>
      <c r="I110" s="23" t="s">
        <v>62</v>
      </c>
      <c r="J110" s="23" t="s">
        <v>63</v>
      </c>
      <c r="K110" s="23"/>
      <c r="M110" s="23"/>
      <c r="N110" s="23"/>
      <c r="O110" s="23"/>
      <c r="P110" s="23"/>
      <c r="Q110" s="23"/>
      <c r="R110" s="23"/>
      <c r="S110" s="39" t="s">
        <v>44</v>
      </c>
      <c r="V110" s="23" t="s">
        <v>32</v>
      </c>
      <c r="W110" s="23" t="s">
        <v>51</v>
      </c>
      <c r="X110" s="23" t="s">
        <v>52</v>
      </c>
      <c r="Y110" s="23" t="s">
        <v>60</v>
      </c>
      <c r="Z110" s="23" t="s">
        <v>61</v>
      </c>
      <c r="AA110" s="23" t="s">
        <v>62</v>
      </c>
      <c r="AB110" s="23" t="s">
        <v>63</v>
      </c>
      <c r="AC110" s="23"/>
      <c r="AE110" s="23"/>
      <c r="AF110" s="23"/>
      <c r="AG110" s="23"/>
      <c r="AH110" s="23"/>
      <c r="AI110" s="23"/>
      <c r="AJ110" s="23"/>
      <c r="AK110" s="39" t="s">
        <v>44</v>
      </c>
      <c r="AN110" s="23" t="s">
        <v>32</v>
      </c>
      <c r="AO110" s="23" t="s">
        <v>51</v>
      </c>
      <c r="AP110" s="23" t="s">
        <v>52</v>
      </c>
      <c r="AQ110" s="23" t="s">
        <v>60</v>
      </c>
      <c r="AR110" s="23" t="s">
        <v>61</v>
      </c>
      <c r="AS110" s="23" t="s">
        <v>62</v>
      </c>
      <c r="AT110" s="23" t="s">
        <v>63</v>
      </c>
      <c r="AU110" s="23"/>
      <c r="AW110" s="23"/>
      <c r="AX110" s="23"/>
      <c r="AY110" s="23"/>
      <c r="AZ110" s="23"/>
      <c r="BA110" s="23"/>
      <c r="BB110" s="23"/>
      <c r="BC110" s="39" t="s">
        <v>44</v>
      </c>
      <c r="BF110" s="23" t="s">
        <v>32</v>
      </c>
      <c r="BG110" s="23" t="s">
        <v>51</v>
      </c>
      <c r="BH110" s="23" t="s">
        <v>52</v>
      </c>
      <c r="BI110" s="23" t="s">
        <v>60</v>
      </c>
      <c r="BJ110" s="23" t="s">
        <v>61</v>
      </c>
      <c r="BK110" s="23" t="s">
        <v>62</v>
      </c>
      <c r="BL110" s="23" t="s">
        <v>63</v>
      </c>
      <c r="BM110" s="23"/>
      <c r="BO110" s="23"/>
      <c r="BP110" s="23"/>
      <c r="BQ110" s="23"/>
      <c r="BR110" s="23"/>
      <c r="BS110" s="23"/>
      <c r="BT110" s="23"/>
      <c r="BU110" s="39" t="s">
        <v>44</v>
      </c>
      <c r="BX110" s="23" t="s">
        <v>32</v>
      </c>
      <c r="BY110" s="23" t="s">
        <v>51</v>
      </c>
      <c r="BZ110" s="23" t="s">
        <v>52</v>
      </c>
      <c r="CA110" s="23" t="s">
        <v>60</v>
      </c>
      <c r="CB110" s="23" t="s">
        <v>61</v>
      </c>
      <c r="CC110" s="23" t="s">
        <v>62</v>
      </c>
      <c r="CD110" s="23" t="s">
        <v>63</v>
      </c>
      <c r="CE110" s="23"/>
      <c r="CG110" s="23"/>
      <c r="CH110" s="23"/>
      <c r="CI110" s="23"/>
      <c r="CJ110" s="23"/>
      <c r="CK110" s="23"/>
      <c r="CL110" s="23"/>
      <c r="CM110" s="39" t="s">
        <v>44</v>
      </c>
      <c r="CP110" s="23" t="s">
        <v>32</v>
      </c>
      <c r="CQ110" s="23" t="s">
        <v>51</v>
      </c>
      <c r="CR110" s="23" t="s">
        <v>52</v>
      </c>
      <c r="CS110" s="23" t="s">
        <v>60</v>
      </c>
      <c r="CT110" s="23" t="s">
        <v>61</v>
      </c>
      <c r="CU110" s="23" t="s">
        <v>62</v>
      </c>
      <c r="CV110" s="23" t="s">
        <v>63</v>
      </c>
      <c r="CW110" s="23"/>
      <c r="CY110" s="23"/>
      <c r="CZ110" s="23"/>
      <c r="DA110" s="23"/>
      <c r="DB110" s="23"/>
      <c r="DC110" s="23"/>
      <c r="DD110" s="23"/>
      <c r="DE110" s="39" t="s">
        <v>44</v>
      </c>
      <c r="DH110" s="23" t="s">
        <v>32</v>
      </c>
      <c r="DI110" s="23" t="s">
        <v>51</v>
      </c>
      <c r="DJ110" s="23" t="s">
        <v>52</v>
      </c>
      <c r="DK110" s="23" t="s">
        <v>60</v>
      </c>
      <c r="DL110" s="23" t="s">
        <v>61</v>
      </c>
      <c r="DM110" s="23" t="s">
        <v>62</v>
      </c>
      <c r="DN110" s="23" t="s">
        <v>63</v>
      </c>
      <c r="DO110" s="23"/>
      <c r="DQ110" s="23"/>
      <c r="DR110" s="23"/>
      <c r="DS110" s="23"/>
      <c r="DT110" s="23"/>
      <c r="DU110" s="23"/>
      <c r="DV110" s="23"/>
    </row>
    <row r="111" spans="1:126">
      <c r="A111" s="8" t="str">
        <f ca="1">B88</f>
        <v>14-15</v>
      </c>
      <c r="C111" s="8" t="s">
        <v>11</v>
      </c>
      <c r="D111" s="29">
        <f ca="1">O103</f>
        <v>-16.994837500000003</v>
      </c>
      <c r="E111" s="29">
        <f t="shared" ref="E111:F112" ca="1" si="336">P103</f>
        <v>4.4949409574468078</v>
      </c>
      <c r="F111" s="29">
        <f t="shared" ca="1" si="336"/>
        <v>-25.330490957446809</v>
      </c>
      <c r="G111" s="29">
        <f ca="1">MIN(D111:F111)</f>
        <v>-25.330490957446809</v>
      </c>
      <c r="H111" s="29">
        <f ca="1">MAX(D111:F111)</f>
        <v>4.4949409574468078</v>
      </c>
      <c r="I111" s="33">
        <f ca="1">-G111/0.9/(F89-F90)/$N$3*1000</f>
        <v>3.9958936352625281</v>
      </c>
      <c r="J111" s="33">
        <f ca="1">H111/0.9/(F89-F90)/$N$3*1000</f>
        <v>0.709078477512185</v>
      </c>
      <c r="K111" s="17" t="s">
        <v>64</v>
      </c>
      <c r="L111" s="21"/>
      <c r="M111" s="29"/>
      <c r="N111" s="29"/>
      <c r="O111" s="29"/>
      <c r="P111" s="29"/>
      <c r="Q111" s="29"/>
      <c r="R111" s="29"/>
      <c r="S111" s="39" t="str">
        <f ca="1">T88</f>
        <v>15-16</v>
      </c>
      <c r="U111" s="8" t="s">
        <v>11</v>
      </c>
      <c r="V111" s="29">
        <f ca="1">AG103</f>
        <v>-11.7962375</v>
      </c>
      <c r="W111" s="29">
        <f t="shared" ref="W111:X112" ca="1" si="337">AH103</f>
        <v>9.2087526315789479</v>
      </c>
      <c r="X111" s="29">
        <f t="shared" ca="1" si="337"/>
        <v>-23.665402631578949</v>
      </c>
      <c r="Y111" s="29">
        <f ca="1">MIN(V111:X111)</f>
        <v>-23.665402631578949</v>
      </c>
      <c r="Z111" s="29">
        <f ca="1">MAX(V111:X111)</f>
        <v>9.2087526315789479</v>
      </c>
      <c r="AA111" s="33">
        <f ca="1">-Y111/0.9/(X89-X90)/$N$3*1000</f>
        <v>3.7332253808389284</v>
      </c>
      <c r="AB111" s="33">
        <f ca="1">Z111/0.9/(X89-X90)/$N$3*1000</f>
        <v>1.4526838856400262</v>
      </c>
      <c r="AC111" s="17" t="s">
        <v>64</v>
      </c>
      <c r="AD111" s="21"/>
      <c r="AE111" s="29"/>
      <c r="AF111" s="29"/>
      <c r="AG111" s="29"/>
      <c r="AH111" s="29"/>
      <c r="AI111" s="29"/>
      <c r="AJ111" s="29"/>
      <c r="AK111" s="39" t="str">
        <f ca="1">AL88</f>
        <v>16-17</v>
      </c>
      <c r="AM111" s="8" t="s">
        <v>11</v>
      </c>
      <c r="AN111" s="29">
        <f ca="1">AY103</f>
        <v>-19.972725000000001</v>
      </c>
      <c r="AO111" s="29">
        <f t="shared" ref="AO111:AP112" ca="1" si="338">AZ103</f>
        <v>6.6076599999999974</v>
      </c>
      <c r="AP111" s="29">
        <f t="shared" ca="1" si="338"/>
        <v>-30.641860000000001</v>
      </c>
      <c r="AQ111" s="29">
        <f ca="1">MIN(AN111:AP111)</f>
        <v>-30.641860000000001</v>
      </c>
      <c r="AR111" s="29">
        <f ca="1">MAX(AN111:AP111)</f>
        <v>6.6076599999999974</v>
      </c>
      <c r="AS111" s="33">
        <f ca="1">-AQ111/0.9/(AP89-AP90)/$N$3*1000</f>
        <v>4.833763923182441</v>
      </c>
      <c r="AT111" s="33">
        <f ca="1">AR111/0.9/(AP89-AP90)/$N$3*1000</f>
        <v>1.0423606310013711</v>
      </c>
      <c r="AU111" s="17" t="s">
        <v>64</v>
      </c>
      <c r="AV111" s="21"/>
      <c r="AW111" s="29"/>
      <c r="AX111" s="29"/>
      <c r="AY111" s="29"/>
      <c r="AZ111" s="29"/>
      <c r="BA111" s="29"/>
      <c r="BB111" s="29"/>
      <c r="BC111" s="39" t="str">
        <f ca="1">BD88</f>
        <v>17-18</v>
      </c>
      <c r="BE111" s="8" t="s">
        <v>11</v>
      </c>
      <c r="BF111" s="29">
        <f ca="1">BQ103</f>
        <v>-33.583950000000002</v>
      </c>
      <c r="BG111" s="29">
        <f t="shared" ref="BG111:BH112" ca="1" si="339">BR103</f>
        <v>62.57132187500001</v>
      </c>
      <c r="BH111" s="29">
        <f t="shared" ca="1" si="339"/>
        <v>-102.728496875</v>
      </c>
      <c r="BI111" s="29">
        <f ca="1">MIN(BF111:BH111)</f>
        <v>-102.728496875</v>
      </c>
      <c r="BJ111" s="29">
        <f ca="1">MAX(BF111:BH111)</f>
        <v>62.57132187500001</v>
      </c>
      <c r="BK111" s="33">
        <f ca="1">-BI111/0.9/(BH89-BH90)/$N$3*1000</f>
        <v>5.2088964464836849</v>
      </c>
      <c r="BL111" s="33">
        <f ca="1">BJ111/0.9/(BH89-BH90)/$N$3*1000</f>
        <v>3.1727081197641089</v>
      </c>
      <c r="BM111" s="17" t="s">
        <v>64</v>
      </c>
      <c r="BN111" s="21"/>
      <c r="BO111" s="29"/>
      <c r="BP111" s="29"/>
      <c r="BQ111" s="29"/>
      <c r="BR111" s="29"/>
      <c r="BS111" s="29"/>
      <c r="BT111" s="29"/>
      <c r="BU111" s="39" t="str">
        <f ca="1">BV88</f>
        <v>18-19</v>
      </c>
      <c r="BW111" s="8" t="s">
        <v>11</v>
      </c>
      <c r="BX111" s="29">
        <f ca="1">CI103</f>
        <v>-38.290799999999997</v>
      </c>
      <c r="BY111" s="29">
        <f t="shared" ref="BY111:BZ112" ca="1" si="340">CJ103</f>
        <v>95.782162499999998</v>
      </c>
      <c r="BZ111" s="29">
        <f t="shared" ca="1" si="340"/>
        <v>-141.70423749999998</v>
      </c>
      <c r="CA111" s="29">
        <f ca="1">MIN(BX111:BZ111)</f>
        <v>-141.70423749999998</v>
      </c>
      <c r="CB111" s="29">
        <f ca="1">MAX(BX111:BZ111)</f>
        <v>95.782162499999998</v>
      </c>
      <c r="CC111" s="33">
        <f ca="1">-CA111/0.9/(BZ89-BZ90)/$N$3*1000</f>
        <v>7.1851795910493808</v>
      </c>
      <c r="CD111" s="33">
        <f ca="1">CB111/0.9/(BZ89-BZ90)/$N$3*1000</f>
        <v>4.8566793154761898</v>
      </c>
      <c r="CE111" s="17" t="s">
        <v>64</v>
      </c>
      <c r="CF111" s="21"/>
      <c r="CG111" s="29"/>
      <c r="CH111" s="29"/>
      <c r="CI111" s="29"/>
      <c r="CJ111" s="29"/>
      <c r="CK111" s="29"/>
      <c r="CL111" s="29"/>
      <c r="CM111" s="39" t="str">
        <f ca="1">CN88</f>
        <v>19-20</v>
      </c>
      <c r="CO111" s="8" t="s">
        <v>11</v>
      </c>
      <c r="CP111" s="29">
        <f ca="1">DA103</f>
        <v>-8.5571500000000018</v>
      </c>
      <c r="CQ111" s="29">
        <f t="shared" ref="CQ111:CR112" ca="1" si="341">DB103</f>
        <v>96.530229166666658</v>
      </c>
      <c r="CR111" s="29">
        <f t="shared" ca="1" si="341"/>
        <v>-106.93670416666666</v>
      </c>
      <c r="CS111" s="29">
        <f ca="1">MIN(CP111:CR111)</f>
        <v>-106.93670416666666</v>
      </c>
      <c r="CT111" s="29">
        <f ca="1">MAX(CP111:CR111)</f>
        <v>96.530229166666658</v>
      </c>
      <c r="CU111" s="33">
        <f ca="1">-CS111/0.9/(CR89-CR90)/$N$3*1000</f>
        <v>5.4222755640064655</v>
      </c>
      <c r="CV111" s="33">
        <f ca="1">CT111/0.9/(CR89-CR90)/$N$3*1000</f>
        <v>4.8946103854350369</v>
      </c>
      <c r="CW111" s="17" t="s">
        <v>64</v>
      </c>
      <c r="CX111" s="21"/>
      <c r="CY111" s="29"/>
      <c r="CZ111" s="29"/>
      <c r="DA111" s="29"/>
      <c r="DB111" s="29"/>
      <c r="DC111" s="29"/>
      <c r="DD111" s="29"/>
      <c r="DE111" s="39" t="str">
        <f ca="1">DF88</f>
        <v>-</v>
      </c>
      <c r="DG111" s="8" t="s">
        <v>11</v>
      </c>
      <c r="DH111" s="29">
        <f ca="1">DS103</f>
        <v>-8.5571500000000018</v>
      </c>
      <c r="DI111" s="29">
        <f t="shared" ref="DI111:DJ112" ca="1" si="342">DT103</f>
        <v>96.530229166666658</v>
      </c>
      <c r="DJ111" s="29">
        <f t="shared" ca="1" si="342"/>
        <v>-106.93670416666666</v>
      </c>
      <c r="DK111" s="29">
        <f ca="1">MIN(DH111:DJ111)</f>
        <v>-106.93670416666666</v>
      </c>
      <c r="DL111" s="29">
        <f ca="1">MAX(DH111:DJ111)</f>
        <v>96.530229166666658</v>
      </c>
      <c r="DM111" s="33">
        <f ca="1">-DK111/0.9/(DJ89-DJ90)/$N$3*1000</f>
        <v>5.4222755640064655</v>
      </c>
      <c r="DN111" s="33">
        <f ca="1">DL111/0.9/(DJ89-DJ90)/$N$3*1000</f>
        <v>4.8946103854350369</v>
      </c>
      <c r="DO111" s="17" t="s">
        <v>64</v>
      </c>
      <c r="DP111" s="21"/>
      <c r="DQ111" s="29"/>
      <c r="DR111" s="29"/>
      <c r="DS111" s="29"/>
      <c r="DT111" s="29"/>
      <c r="DU111" s="29"/>
      <c r="DV111" s="29"/>
    </row>
    <row r="112" spans="1:126">
      <c r="A112" s="22" t="s">
        <v>23</v>
      </c>
      <c r="C112" s="8" t="s">
        <v>10</v>
      </c>
      <c r="D112" s="29">
        <f ca="1">O104</f>
        <v>-18.150087499999998</v>
      </c>
      <c r="E112" s="29">
        <f t="shared" ca="1" si="336"/>
        <v>-25.331890957446809</v>
      </c>
      <c r="F112" s="29">
        <f t="shared" ca="1" si="336"/>
        <v>3.0977409574468098</v>
      </c>
      <c r="G112" s="29">
        <f ca="1">MIN(D112:F112)</f>
        <v>-25.331890957446809</v>
      </c>
      <c r="H112" s="29">
        <f ca="1">MAX(D112:F112)</f>
        <v>3.0977409574468098</v>
      </c>
      <c r="I112" s="33">
        <f ca="1">-G112/0.9/(F89-F90)/$N$3*1000</f>
        <v>3.9961144857426372</v>
      </c>
      <c r="J112" s="33">
        <f ca="1">H112/0.9/(F89-F90)/$N$3*1000</f>
        <v>0.48866969836266538</v>
      </c>
      <c r="K112" s="32" t="s">
        <v>65</v>
      </c>
      <c r="L112" s="21"/>
      <c r="M112" s="29"/>
      <c r="N112" s="29"/>
      <c r="O112" s="29"/>
      <c r="P112" s="29"/>
      <c r="Q112" s="29"/>
      <c r="R112" s="29"/>
      <c r="S112" s="35" t="s">
        <v>23</v>
      </c>
      <c r="U112" s="8" t="s">
        <v>10</v>
      </c>
      <c r="V112" s="29">
        <f ca="1">AG104</f>
        <v>-11.6895375</v>
      </c>
      <c r="W112" s="29">
        <f t="shared" ca="1" si="337"/>
        <v>-23.341002631578949</v>
      </c>
      <c r="X112" s="29">
        <f t="shared" ca="1" si="337"/>
        <v>9.0445526315789486</v>
      </c>
      <c r="Y112" s="29">
        <f ca="1">MIN(V112:X112)</f>
        <v>-23.341002631578949</v>
      </c>
      <c r="Z112" s="29">
        <f ca="1">MAX(V112:X112)</f>
        <v>9.0445526315789486</v>
      </c>
      <c r="AA112" s="33">
        <f ca="1">-Y112/0.9/(X89-X90)/$N$3*1000</f>
        <v>3.6820511695906433</v>
      </c>
      <c r="AB112" s="33">
        <f ca="1">Z112/0.9/(X89-X90)/$N$3*1000</f>
        <v>1.4267812793300123</v>
      </c>
      <c r="AC112" s="32" t="s">
        <v>65</v>
      </c>
      <c r="AD112" s="21"/>
      <c r="AE112" s="29"/>
      <c r="AF112" s="29"/>
      <c r="AG112" s="29"/>
      <c r="AH112" s="29"/>
      <c r="AI112" s="29"/>
      <c r="AJ112" s="29"/>
      <c r="AK112" s="35" t="s">
        <v>23</v>
      </c>
      <c r="AM112" s="8" t="s">
        <v>10</v>
      </c>
      <c r="AN112" s="29">
        <f ca="1">AY104</f>
        <v>-18.924124999999997</v>
      </c>
      <c r="AO112" s="29">
        <f t="shared" ca="1" si="338"/>
        <v>-25.704059999999998</v>
      </c>
      <c r="AP112" s="29">
        <f t="shared" ca="1" si="338"/>
        <v>2.8882599999999989</v>
      </c>
      <c r="AQ112" s="29">
        <f ca="1">MIN(AN112:AP112)</f>
        <v>-25.704059999999998</v>
      </c>
      <c r="AR112" s="29">
        <f ca="1">MAX(AN112:AP112)</f>
        <v>2.8882599999999989</v>
      </c>
      <c r="AS112" s="33">
        <f ca="1">-AQ112/0.9/(AP89-AP90)/$N$3*1000</f>
        <v>4.0548242798353904</v>
      </c>
      <c r="AT112" s="33">
        <f ca="1">AR112/0.9/(AP89-AP90)/$N$3*1000</f>
        <v>0.45562400548696819</v>
      </c>
      <c r="AU112" s="32" t="s">
        <v>65</v>
      </c>
      <c r="AV112" s="21"/>
      <c r="AW112" s="29"/>
      <c r="AX112" s="29"/>
      <c r="AY112" s="29"/>
      <c r="AZ112" s="29"/>
      <c r="BA112" s="29"/>
      <c r="BB112" s="29"/>
      <c r="BC112" s="35" t="s">
        <v>23</v>
      </c>
      <c r="BE112" s="8" t="s">
        <v>10</v>
      </c>
      <c r="BF112" s="29">
        <f ca="1">BQ104</f>
        <v>-11.270750000000001</v>
      </c>
      <c r="BG112" s="29">
        <f t="shared" ca="1" si="339"/>
        <v>-124.232096875</v>
      </c>
      <c r="BH112" s="29">
        <f t="shared" ca="1" si="339"/>
        <v>110.48212187499999</v>
      </c>
      <c r="BI112" s="29">
        <f ca="1">MIN(BF112:BH112)</f>
        <v>-124.232096875</v>
      </c>
      <c r="BJ112" s="29">
        <f ca="1">MAX(BF112:BH112)</f>
        <v>110.48212187499999</v>
      </c>
      <c r="BK112" s="33">
        <f ca="1">-BI112/0.9/(BH89-BH90)/$N$3*1000</f>
        <v>6.2992465346671063</v>
      </c>
      <c r="BL112" s="33">
        <f ca="1">BJ112/0.9/(BH89-BH90)/$N$3*1000</f>
        <v>5.6020476259369483</v>
      </c>
      <c r="BM112" s="32" t="s">
        <v>65</v>
      </c>
      <c r="BN112" s="21"/>
      <c r="BO112" s="29"/>
      <c r="BP112" s="29"/>
      <c r="BQ112" s="29"/>
      <c r="BR112" s="29"/>
      <c r="BS112" s="29"/>
      <c r="BT112" s="29"/>
      <c r="BU112" s="35" t="s">
        <v>23</v>
      </c>
      <c r="BW112" s="8" t="s">
        <v>10</v>
      </c>
      <c r="BX112" s="29">
        <f ca="1">CI104</f>
        <v>-39.591099999999997</v>
      </c>
      <c r="BY112" s="29">
        <f t="shared" ca="1" si="340"/>
        <v>-142.81933750000002</v>
      </c>
      <c r="BZ112" s="29">
        <f t="shared" ca="1" si="340"/>
        <v>95.324262500000003</v>
      </c>
      <c r="CA112" s="29">
        <f ca="1">MIN(BX112:BZ112)</f>
        <v>-142.81933750000002</v>
      </c>
      <c r="CB112" s="29">
        <f ca="1">MAX(BX112:BZ112)</f>
        <v>95.324262500000003</v>
      </c>
      <c r="CC112" s="33">
        <f ca="1">-CA112/0.9/(BZ89-BZ90)/$N$3*1000</f>
        <v>7.2417212577160495</v>
      </c>
      <c r="CD112" s="33">
        <f ca="1">CB112/0.9/(BZ89-BZ90)/$N$3*1000</f>
        <v>4.8334612819664899</v>
      </c>
      <c r="CE112" s="32" t="s">
        <v>65</v>
      </c>
      <c r="CF112" s="21"/>
      <c r="CG112" s="29"/>
      <c r="CH112" s="29"/>
      <c r="CI112" s="29"/>
      <c r="CJ112" s="29"/>
      <c r="CK112" s="29"/>
      <c r="CL112" s="29"/>
      <c r="CM112" s="35" t="s">
        <v>23</v>
      </c>
      <c r="CO112" s="8" t="s">
        <v>10</v>
      </c>
      <c r="CP112" s="29">
        <f ca="1">DA104</f>
        <v>-38.812750000000001</v>
      </c>
      <c r="CQ112" s="29">
        <f t="shared" ca="1" si="341"/>
        <v>-99.55180416666667</v>
      </c>
      <c r="CR112" s="29">
        <f t="shared" ca="1" si="341"/>
        <v>53.116729166666666</v>
      </c>
      <c r="CS112" s="29">
        <f ca="1">MIN(CP112:CR112)</f>
        <v>-99.55180416666667</v>
      </c>
      <c r="CT112" s="29">
        <f ca="1">MAX(CP112:CR112)</f>
        <v>53.116729166666666</v>
      </c>
      <c r="CU112" s="33">
        <f ca="1">-CS112/0.9/(CR89-CR90)/$N$3*1000</f>
        <v>5.0478207580099941</v>
      </c>
      <c r="CV112" s="33">
        <f ca="1">CT112/0.9/(CR89-CR90)/$N$3*1000</f>
        <v>2.6933085776748968</v>
      </c>
      <c r="CW112" s="32" t="s">
        <v>65</v>
      </c>
      <c r="CX112" s="21"/>
      <c r="CY112" s="29"/>
      <c r="CZ112" s="29"/>
      <c r="DA112" s="29"/>
      <c r="DB112" s="29"/>
      <c r="DC112" s="29"/>
      <c r="DD112" s="29"/>
      <c r="DE112" s="35" t="s">
        <v>23</v>
      </c>
      <c r="DG112" s="8" t="s">
        <v>10</v>
      </c>
      <c r="DH112" s="29">
        <f ca="1">DS104</f>
        <v>-21.56035</v>
      </c>
      <c r="DI112" s="29">
        <f t="shared" ca="1" si="342"/>
        <v>-89.216904166666666</v>
      </c>
      <c r="DJ112" s="29">
        <f t="shared" ca="1" si="342"/>
        <v>63.451629166666663</v>
      </c>
      <c r="DK112" s="29">
        <f ca="1">MIN(DH112:DJ112)</f>
        <v>-89.216904166666666</v>
      </c>
      <c r="DL112" s="29">
        <f ca="1">MAX(DH112:DJ112)</f>
        <v>63.451629166666663</v>
      </c>
      <c r="DM112" s="33">
        <f ca="1">-DK112/0.9/(DJ89-DJ90)/$N$3*1000</f>
        <v>4.523784823265725</v>
      </c>
      <c r="DN112" s="33">
        <f ca="1">DL112/0.9/(DJ89-DJ90)/$N$3*1000</f>
        <v>3.2173445124191646</v>
      </c>
      <c r="DO112" s="32" t="s">
        <v>65</v>
      </c>
      <c r="DP112" s="21"/>
      <c r="DQ112" s="29"/>
      <c r="DR112" s="29"/>
      <c r="DS112" s="29"/>
      <c r="DT112" s="29"/>
      <c r="DU112" s="29"/>
      <c r="DV112" s="29"/>
    </row>
    <row r="113" spans="1:126">
      <c r="A113" s="8">
        <f>B89</f>
        <v>3</v>
      </c>
      <c r="C113" s="8" t="s">
        <v>66</v>
      </c>
      <c r="D113" s="29">
        <f ca="1">O108</f>
        <v>11.736583667562407</v>
      </c>
      <c r="E113" s="29">
        <f t="shared" ref="E113:F113" ca="1" si="343">P108</f>
        <v>10.63445689247248</v>
      </c>
      <c r="F113" s="29">
        <f t="shared" ca="1" si="343"/>
        <v>9.6529610599373541</v>
      </c>
      <c r="G113" s="30"/>
      <c r="H113" s="29">
        <f ca="1">MAX(D113:F113)</f>
        <v>11.736583667562407</v>
      </c>
      <c r="I113" s="31"/>
      <c r="J113" s="33">
        <f ca="1">H113/0.9/(F89-F90)/$N$3*1000</f>
        <v>1.8514500984494879</v>
      </c>
      <c r="K113" s="29"/>
      <c r="L113" s="21"/>
      <c r="M113" s="29"/>
      <c r="N113" s="29"/>
      <c r="O113" s="29"/>
      <c r="P113" s="29"/>
      <c r="Q113" s="29"/>
      <c r="R113" s="29"/>
      <c r="S113" s="39">
        <f>T89</f>
        <v>3</v>
      </c>
      <c r="U113" s="8" t="s">
        <v>66</v>
      </c>
      <c r="V113" s="29">
        <f ca="1">AG108</f>
        <v>6.8005884746472169</v>
      </c>
      <c r="W113" s="29">
        <f t="shared" ref="W113:X113" ca="1" si="344">AH108</f>
        <v>10.123818166117253</v>
      </c>
      <c r="X113" s="29">
        <f t="shared" ca="1" si="344"/>
        <v>9.9370500836718136</v>
      </c>
      <c r="Y113" s="30"/>
      <c r="Z113" s="29">
        <f ca="1">MAX(V113:X113)</f>
        <v>10.123818166117253</v>
      </c>
      <c r="AA113" s="31"/>
      <c r="AB113" s="33">
        <f ca="1">Z113/0.9/(X89-X90)/$N$3*1000</f>
        <v>1.5970357875219261</v>
      </c>
      <c r="AC113" s="29"/>
      <c r="AD113" s="21"/>
      <c r="AE113" s="29"/>
      <c r="AF113" s="29"/>
      <c r="AG113" s="29"/>
      <c r="AH113" s="29"/>
      <c r="AI113" s="29"/>
      <c r="AJ113" s="29"/>
      <c r="AK113" s="39">
        <f>AL89</f>
        <v>3</v>
      </c>
      <c r="AM113" s="8" t="s">
        <v>66</v>
      </c>
      <c r="AN113" s="29">
        <f ca="1">AY108</f>
        <v>13.231102660035958</v>
      </c>
      <c r="AO113" s="29">
        <f t="shared" ref="AO113:AP113" ca="1" si="345">AZ108</f>
        <v>13.449972950720172</v>
      </c>
      <c r="AP113" s="29">
        <f t="shared" ca="1" si="345"/>
        <v>9.3761450453703787</v>
      </c>
      <c r="AQ113" s="30"/>
      <c r="AR113" s="29">
        <f ca="1">MAX(AN113:AP113)</f>
        <v>13.449972950720172</v>
      </c>
      <c r="AS113" s="31"/>
      <c r="AT113" s="33">
        <f ca="1">AR113/0.9/(AP89-AP90)/$N$3*1000</f>
        <v>2.1217378454496836</v>
      </c>
      <c r="AU113" s="29"/>
      <c r="AV113" s="21"/>
      <c r="AW113" s="29"/>
      <c r="AX113" s="29"/>
      <c r="AY113" s="29"/>
      <c r="AZ113" s="29"/>
      <c r="BA113" s="29"/>
      <c r="BB113" s="29"/>
      <c r="BC113" s="39">
        <f>BD89</f>
        <v>3</v>
      </c>
      <c r="BE113" s="8" t="s">
        <v>66</v>
      </c>
      <c r="BF113" s="29">
        <f ca="1">BQ108</f>
        <v>26.297417996736385</v>
      </c>
      <c r="BG113" s="29">
        <f t="shared" ref="BG113:BH113" ca="1" si="346">BR108</f>
        <v>62.571350000000002</v>
      </c>
      <c r="BH113" s="29">
        <f t="shared" ca="1" si="346"/>
        <v>96.68846874999997</v>
      </c>
      <c r="BI113" s="30"/>
      <c r="BJ113" s="29">
        <f ca="1">MAX(BF113:BH113)</f>
        <v>96.68846874999997</v>
      </c>
      <c r="BK113" s="31"/>
      <c r="BL113" s="33">
        <f ca="1">BJ113/0.9/(BH89-BH90)/$N$3*1000</f>
        <v>4.9026339974647248</v>
      </c>
      <c r="BM113" s="29"/>
      <c r="BN113" s="21"/>
      <c r="BO113" s="29"/>
      <c r="BP113" s="29"/>
      <c r="BQ113" s="29"/>
      <c r="BR113" s="29"/>
      <c r="BS113" s="29"/>
      <c r="BT113" s="29"/>
      <c r="BU113" s="39">
        <f>BV89</f>
        <v>3</v>
      </c>
      <c r="BW113" s="8" t="s">
        <v>66</v>
      </c>
      <c r="BX113" s="29">
        <f ca="1">CI108</f>
        <v>41.849107422134907</v>
      </c>
      <c r="BY113" s="29">
        <f t="shared" ref="BY113:BZ113" ca="1" si="347">CJ108</f>
        <v>95.782245833333334</v>
      </c>
      <c r="BZ113" s="29">
        <f t="shared" ca="1" si="347"/>
        <v>95.324179166666624</v>
      </c>
      <c r="CA113" s="30"/>
      <c r="CB113" s="29">
        <f ca="1">MAX(BX113:BZ113)</f>
        <v>95.782245833333334</v>
      </c>
      <c r="CC113" s="31"/>
      <c r="CD113" s="33">
        <f ca="1">CB113/0.9/(BZ89-BZ90)/$N$3*1000</f>
        <v>4.8566835409318037</v>
      </c>
      <c r="CE113" s="29"/>
      <c r="CF113" s="21"/>
      <c r="CG113" s="29"/>
      <c r="CH113" s="29"/>
      <c r="CI113" s="29"/>
      <c r="CJ113" s="29"/>
      <c r="CK113" s="29"/>
      <c r="CL113" s="29"/>
      <c r="CM113" s="39">
        <f>CN89</f>
        <v>3</v>
      </c>
      <c r="CO113" s="8" t="s">
        <v>66</v>
      </c>
      <c r="CP113" s="29">
        <f ca="1">DA108</f>
        <v>40.59573506034782</v>
      </c>
      <c r="CQ113" s="29">
        <f t="shared" ref="CQ113:CR113" ca="1" si="348">DB108</f>
        <v>96.530209722222239</v>
      </c>
      <c r="CR113" s="29">
        <f t="shared" ca="1" si="348"/>
        <v>65.397270833333295</v>
      </c>
      <c r="CS113" s="30"/>
      <c r="CT113" s="29">
        <f ca="1">MAX(CP113:CR113)</f>
        <v>96.530209722222239</v>
      </c>
      <c r="CU113" s="31"/>
      <c r="CV113" s="33">
        <f ca="1">CT113/0.9/(CR89-CR90)/$N$3*1000</f>
        <v>4.894609399495395</v>
      </c>
      <c r="CW113" s="29"/>
      <c r="CX113" s="21"/>
      <c r="CY113" s="29"/>
      <c r="CZ113" s="29"/>
      <c r="DA113" s="29"/>
      <c r="DB113" s="29"/>
      <c r="DC113" s="29"/>
      <c r="DD113" s="29"/>
      <c r="DE113" s="39">
        <f>DF89</f>
        <v>3</v>
      </c>
      <c r="DG113" s="8" t="s">
        <v>66</v>
      </c>
      <c r="DH113" s="29">
        <f ca="1">DS108</f>
        <v>40.59573506034782</v>
      </c>
      <c r="DI113" s="29">
        <f t="shared" ref="DI113:DJ113" ca="1" si="349">DT108</f>
        <v>96.530209722222239</v>
      </c>
      <c r="DJ113" s="29">
        <f t="shared" ca="1" si="349"/>
        <v>63.451648611111068</v>
      </c>
      <c r="DK113" s="30"/>
      <c r="DL113" s="29">
        <f ca="1">MAX(DH113:DJ113)</f>
        <v>96.530209722222239</v>
      </c>
      <c r="DM113" s="31"/>
      <c r="DN113" s="33">
        <f ca="1">DL113/0.9/(DJ89-DJ90)/$N$3*1000</f>
        <v>4.894609399495395</v>
      </c>
      <c r="DO113" s="29"/>
      <c r="DP113" s="21"/>
      <c r="DQ113" s="29"/>
      <c r="DR113" s="29"/>
      <c r="DS113" s="29"/>
      <c r="DT113" s="29"/>
      <c r="DU113" s="29"/>
      <c r="DV113" s="29"/>
    </row>
    <row r="114" spans="1:126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41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4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41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41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41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41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</row>
    <row r="115" spans="1:126">
      <c r="S115" s="37"/>
      <c r="AK115" s="37"/>
      <c r="BC115" s="37"/>
      <c r="BU115" s="37"/>
      <c r="CM115" s="37"/>
      <c r="DE115" s="37"/>
    </row>
    <row r="116" spans="1:126">
      <c r="A116" s="2" t="s">
        <v>44</v>
      </c>
      <c r="B116" s="19" t="str">
        <f ca="1">A$7</f>
        <v>14-15</v>
      </c>
      <c r="D116" s="2" t="s">
        <v>24</v>
      </c>
      <c r="E116" s="8" t="s">
        <v>56</v>
      </c>
      <c r="F116" s="9">
        <v>60</v>
      </c>
      <c r="G116" s="2" t="s">
        <v>25</v>
      </c>
      <c r="H116" s="2" t="s">
        <v>26</v>
      </c>
      <c r="N116" s="2" t="s">
        <v>54</v>
      </c>
      <c r="O116" s="8"/>
      <c r="P116" s="48">
        <f ca="1">ROUND(ABS(IF($C$2&lt;=$C$3,(F123-F124)/F125,(G123-G124)/G125)),2)</f>
        <v>4.7</v>
      </c>
      <c r="Q116" s="2" t="s">
        <v>25</v>
      </c>
      <c r="S116" s="38" t="s">
        <v>44</v>
      </c>
      <c r="T116" s="19" t="str">
        <f ca="1">S$7</f>
        <v>15-16</v>
      </c>
      <c r="V116" s="2" t="s">
        <v>24</v>
      </c>
      <c r="W116" s="8" t="s">
        <v>56</v>
      </c>
      <c r="X116" s="9">
        <v>60</v>
      </c>
      <c r="Y116" s="2" t="s">
        <v>25</v>
      </c>
      <c r="Z116" s="2" t="s">
        <v>26</v>
      </c>
      <c r="AF116" s="2" t="s">
        <v>54</v>
      </c>
      <c r="AG116" s="8"/>
      <c r="AH116" s="48">
        <f ca="1">ROUND(ABS(IF($C$2&lt;=$C$3,(X123-X124)/X125,(Y123-Y124)/Y125)),2)</f>
        <v>3.8</v>
      </c>
      <c r="AI116" s="2" t="s">
        <v>25</v>
      </c>
      <c r="AK116" s="38" t="s">
        <v>44</v>
      </c>
      <c r="AL116" s="19" t="str">
        <f ca="1">AK$7</f>
        <v>16-17</v>
      </c>
      <c r="AN116" s="2" t="s">
        <v>24</v>
      </c>
      <c r="AO116" s="8" t="s">
        <v>56</v>
      </c>
      <c r="AP116" s="9">
        <v>60</v>
      </c>
      <c r="AQ116" s="2" t="s">
        <v>25</v>
      </c>
      <c r="AR116" s="2" t="s">
        <v>26</v>
      </c>
      <c r="AX116" s="2" t="s">
        <v>54</v>
      </c>
      <c r="AY116" s="8"/>
      <c r="AZ116" s="48">
        <f ca="1">ROUND(ABS(IF($C$2&lt;=$C$3,(AP123-AP124)/AP125,(AQ123-AQ124)/AQ125)),2)</f>
        <v>3</v>
      </c>
      <c r="BA116" s="2" t="s">
        <v>25</v>
      </c>
      <c r="BC116" s="38" t="s">
        <v>44</v>
      </c>
      <c r="BD116" s="19" t="str">
        <f ca="1">BC$7</f>
        <v>17-18</v>
      </c>
      <c r="BF116" s="2" t="s">
        <v>24</v>
      </c>
      <c r="BG116" s="8" t="s">
        <v>56</v>
      </c>
      <c r="BH116" s="9">
        <v>30</v>
      </c>
      <c r="BI116" s="2" t="s">
        <v>25</v>
      </c>
      <c r="BJ116" s="2" t="s">
        <v>26</v>
      </c>
      <c r="BP116" s="2" t="s">
        <v>54</v>
      </c>
      <c r="BQ116" s="8"/>
      <c r="BR116" s="48">
        <f ca="1">ROUND(ABS(IF($C$2&lt;=$C$3,(BH123-BH124)/BH125,(BI123-BI124)/BI125)),2)</f>
        <v>3.2</v>
      </c>
      <c r="BS116" s="2" t="s">
        <v>25</v>
      </c>
      <c r="BU116" s="38" t="s">
        <v>44</v>
      </c>
      <c r="BV116" s="19" t="str">
        <f ca="1">BU$7</f>
        <v>18-19</v>
      </c>
      <c r="BX116" s="2" t="s">
        <v>24</v>
      </c>
      <c r="BY116" s="8" t="s">
        <v>56</v>
      </c>
      <c r="BZ116" s="9">
        <v>30</v>
      </c>
      <c r="CA116" s="2" t="s">
        <v>25</v>
      </c>
      <c r="CB116" s="2" t="s">
        <v>26</v>
      </c>
      <c r="CH116" s="2" t="s">
        <v>54</v>
      </c>
      <c r="CI116" s="8"/>
      <c r="CJ116" s="48">
        <f ca="1">ROUND(ABS(IF($C$2&lt;=$C$3,(BZ123-BZ124)/BZ125,(CA123-CA124)/CA125)),2)</f>
        <v>4.2</v>
      </c>
      <c r="CK116" s="2" t="s">
        <v>25</v>
      </c>
      <c r="CM116" s="38" t="s">
        <v>44</v>
      </c>
      <c r="CN116" s="19" t="str">
        <f ca="1">CM$7</f>
        <v>19-20</v>
      </c>
      <c r="CP116" s="2" t="s">
        <v>24</v>
      </c>
      <c r="CQ116" s="8" t="s">
        <v>56</v>
      </c>
      <c r="CR116" s="9">
        <v>30</v>
      </c>
      <c r="CS116" s="2" t="s">
        <v>25</v>
      </c>
      <c r="CT116" s="2" t="s">
        <v>26</v>
      </c>
      <c r="CZ116" s="2" t="s">
        <v>54</v>
      </c>
      <c r="DA116" s="8"/>
      <c r="DB116" s="48">
        <f ca="1">ROUND(ABS(IF($C$2&lt;=$C$3,(CR123-CR124)/CR125,(CS123-CS124)/CS125)),2)</f>
        <v>3.6</v>
      </c>
      <c r="DC116" s="2" t="s">
        <v>25</v>
      </c>
      <c r="DE116" s="38" t="s">
        <v>44</v>
      </c>
      <c r="DF116" s="19" t="str">
        <f ca="1">DE$7</f>
        <v>-</v>
      </c>
      <c r="DH116" s="2" t="s">
        <v>24</v>
      </c>
      <c r="DI116" s="8" t="s">
        <v>56</v>
      </c>
      <c r="DJ116" s="9">
        <v>30</v>
      </c>
      <c r="DK116" s="2" t="s">
        <v>25</v>
      </c>
      <c r="DL116" s="2" t="s">
        <v>26</v>
      </c>
      <c r="DR116" s="2" t="s">
        <v>54</v>
      </c>
      <c r="DS116" s="8"/>
      <c r="DT116" s="48">
        <f ca="1">ROUND(ABS(IF($C$2&lt;=$C$3,(DJ123-DJ124)/DJ125,(DK123-DK124)/DK125)),2)</f>
        <v>3.6</v>
      </c>
      <c r="DU116" s="2" t="s">
        <v>25</v>
      </c>
    </row>
    <row r="117" spans="1:126">
      <c r="A117" s="2" t="s">
        <v>68</v>
      </c>
      <c r="B117" s="19">
        <f>MAX(1,B89-1)</f>
        <v>2</v>
      </c>
      <c r="E117" s="8" t="s">
        <v>57</v>
      </c>
      <c r="F117" s="9">
        <v>22</v>
      </c>
      <c r="G117" s="2" t="s">
        <v>25</v>
      </c>
      <c r="H117" s="2" t="s">
        <v>27</v>
      </c>
      <c r="O117" s="8" t="s">
        <v>32</v>
      </c>
      <c r="P117" s="19">
        <f ca="1">ROUND(ABS((D125-D126)/P116),2)</f>
        <v>12.11</v>
      </c>
      <c r="Q117" s="17" t="s">
        <v>55</v>
      </c>
      <c r="S117" s="38" t="s">
        <v>68</v>
      </c>
      <c r="T117" s="19">
        <f>MAX(1,T89-1)</f>
        <v>2</v>
      </c>
      <c r="W117" s="8" t="s">
        <v>57</v>
      </c>
      <c r="X117" s="9">
        <v>22</v>
      </c>
      <c r="Y117" s="2" t="s">
        <v>25</v>
      </c>
      <c r="Z117" s="2" t="s">
        <v>27</v>
      </c>
      <c r="AG117" s="8" t="s">
        <v>32</v>
      </c>
      <c r="AH117" s="19">
        <f ca="1">ROUND(ABS((V125-V126)/AH116),2)</f>
        <v>12.11</v>
      </c>
      <c r="AI117" s="17" t="s">
        <v>55</v>
      </c>
      <c r="AK117" s="38" t="s">
        <v>68</v>
      </c>
      <c r="AL117" s="19">
        <f>MAX(1,AL89-1)</f>
        <v>2</v>
      </c>
      <c r="AO117" s="8" t="s">
        <v>57</v>
      </c>
      <c r="AP117" s="9">
        <v>22</v>
      </c>
      <c r="AQ117" s="2" t="s">
        <v>25</v>
      </c>
      <c r="AR117" s="2" t="s">
        <v>27</v>
      </c>
      <c r="AY117" s="8" t="s">
        <v>32</v>
      </c>
      <c r="AZ117" s="19">
        <f ca="1">ROUND(ABS((AN125-AN126)/AZ116),2)</f>
        <v>35.86</v>
      </c>
      <c r="BA117" s="17" t="s">
        <v>55</v>
      </c>
      <c r="BC117" s="38" t="s">
        <v>68</v>
      </c>
      <c r="BD117" s="19">
        <f>MAX(1,BD89-1)</f>
        <v>2</v>
      </c>
      <c r="BG117" s="8" t="s">
        <v>57</v>
      </c>
      <c r="BH117" s="9">
        <v>60</v>
      </c>
      <c r="BI117" s="2" t="s">
        <v>25</v>
      </c>
      <c r="BJ117" s="2" t="s">
        <v>27</v>
      </c>
      <c r="BQ117" s="8" t="s">
        <v>32</v>
      </c>
      <c r="BR117" s="19">
        <f ca="1">ROUND(ABS((BF125-BF126)/BR116),2)</f>
        <v>52.76</v>
      </c>
      <c r="BS117" s="17" t="s">
        <v>55</v>
      </c>
      <c r="BU117" s="38" t="s">
        <v>68</v>
      </c>
      <c r="BV117" s="19">
        <f>MAX(1,BV89-1)</f>
        <v>2</v>
      </c>
      <c r="BY117" s="8" t="s">
        <v>57</v>
      </c>
      <c r="BZ117" s="9">
        <v>60</v>
      </c>
      <c r="CA117" s="2" t="s">
        <v>25</v>
      </c>
      <c r="CB117" s="2" t="s">
        <v>27</v>
      </c>
      <c r="CI117" s="8" t="s">
        <v>32</v>
      </c>
      <c r="CJ117" s="19">
        <f ca="1">ROUND(ABS((BX125-BX126)/CJ116),2)</f>
        <v>52.76</v>
      </c>
      <c r="CK117" s="17" t="s">
        <v>55</v>
      </c>
      <c r="CM117" s="38" t="s">
        <v>68</v>
      </c>
      <c r="CN117" s="19">
        <f>MAX(1,CN89-1)</f>
        <v>2</v>
      </c>
      <c r="CQ117" s="8" t="s">
        <v>57</v>
      </c>
      <c r="CR117" s="9">
        <v>60</v>
      </c>
      <c r="CS117" s="2" t="s">
        <v>25</v>
      </c>
      <c r="CT117" s="2" t="s">
        <v>27</v>
      </c>
      <c r="DA117" s="8" t="s">
        <v>32</v>
      </c>
      <c r="DB117" s="19">
        <f ca="1">ROUND(ABS((CP125-CP126)/DB116),2)</f>
        <v>52.76</v>
      </c>
      <c r="DC117" s="17" t="s">
        <v>55</v>
      </c>
      <c r="DE117" s="38" t="s">
        <v>68</v>
      </c>
      <c r="DF117" s="19">
        <f>MAX(1,DF89-1)</f>
        <v>2</v>
      </c>
      <c r="DI117" s="8" t="s">
        <v>57</v>
      </c>
      <c r="DJ117" s="9">
        <v>60</v>
      </c>
      <c r="DK117" s="2" t="s">
        <v>25</v>
      </c>
      <c r="DL117" s="2" t="s">
        <v>27</v>
      </c>
      <c r="DS117" s="8" t="s">
        <v>32</v>
      </c>
      <c r="DT117" s="19">
        <f ca="1">ROUND(ABS((DH125-DH126)/DT116),2)</f>
        <v>52.76</v>
      </c>
      <c r="DU117" s="17" t="s">
        <v>55</v>
      </c>
    </row>
    <row r="118" spans="1:126">
      <c r="B118" s="25" t="str">
        <f>IF(B117=B89,"duplicato","")</f>
        <v/>
      </c>
      <c r="E118" s="8" t="s">
        <v>28</v>
      </c>
      <c r="F118" s="42">
        <f>$N$4</f>
        <v>4</v>
      </c>
      <c r="G118" s="2" t="s">
        <v>25</v>
      </c>
      <c r="H118" s="2" t="s">
        <v>29</v>
      </c>
      <c r="O118" s="8" t="s">
        <v>33</v>
      </c>
      <c r="P118" s="19">
        <f ca="1">ROUND(ABS((E125-E126)/P116),2)</f>
        <v>7.42</v>
      </c>
      <c r="Q118" s="17" t="s">
        <v>55</v>
      </c>
      <c r="S118" s="38"/>
      <c r="T118" s="25" t="str">
        <f>IF(T117=T89,"duplicato","")</f>
        <v/>
      </c>
      <c r="W118" s="8" t="s">
        <v>28</v>
      </c>
      <c r="X118" s="42">
        <f>$N$4</f>
        <v>4</v>
      </c>
      <c r="Y118" s="2" t="s">
        <v>25</v>
      </c>
      <c r="Z118" s="2" t="s">
        <v>29</v>
      </c>
      <c r="AG118" s="8" t="s">
        <v>33</v>
      </c>
      <c r="AH118" s="19">
        <f ca="1">ROUND(ABS((W125-W126)/AH116),2)</f>
        <v>7.42</v>
      </c>
      <c r="AI118" s="17" t="s">
        <v>55</v>
      </c>
      <c r="AK118" s="38"/>
      <c r="AL118" s="25" t="str">
        <f>IF(AL117=AL89,"duplicato","")</f>
        <v/>
      </c>
      <c r="AO118" s="8" t="s">
        <v>28</v>
      </c>
      <c r="AP118" s="42">
        <f>$N$4</f>
        <v>4</v>
      </c>
      <c r="AQ118" s="2" t="s">
        <v>25</v>
      </c>
      <c r="AR118" s="2" t="s">
        <v>29</v>
      </c>
      <c r="AY118" s="8" t="s">
        <v>33</v>
      </c>
      <c r="AZ118" s="19">
        <f ca="1">ROUND(ABS((AO125-AO126)/AZ116),2)</f>
        <v>21.6</v>
      </c>
      <c r="BA118" s="17" t="s">
        <v>55</v>
      </c>
      <c r="BC118" s="38"/>
      <c r="BD118" s="25" t="str">
        <f>IF(BD117=BD89,"duplicato","")</f>
        <v/>
      </c>
      <c r="BG118" s="8" t="s">
        <v>28</v>
      </c>
      <c r="BH118" s="42">
        <f>$N$4</f>
        <v>4</v>
      </c>
      <c r="BI118" s="2" t="s">
        <v>25</v>
      </c>
      <c r="BJ118" s="2" t="s">
        <v>29</v>
      </c>
      <c r="BQ118" s="8" t="s">
        <v>33</v>
      </c>
      <c r="BR118" s="19">
        <f ca="1">ROUND(ABS((BG125-BG126)/BR116),2)</f>
        <v>31.63</v>
      </c>
      <c r="BS118" s="17" t="s">
        <v>55</v>
      </c>
      <c r="BU118" s="38"/>
      <c r="BV118" s="25" t="str">
        <f>IF(BV117=BV89,"duplicato","")</f>
        <v/>
      </c>
      <c r="BY118" s="8" t="s">
        <v>28</v>
      </c>
      <c r="BZ118" s="42">
        <f>$N$4</f>
        <v>4</v>
      </c>
      <c r="CA118" s="2" t="s">
        <v>25</v>
      </c>
      <c r="CB118" s="2" t="s">
        <v>29</v>
      </c>
      <c r="CI118" s="8" t="s">
        <v>33</v>
      </c>
      <c r="CJ118" s="19">
        <f ca="1">ROUND(ABS((BY125-BY126)/CJ116),2)</f>
        <v>31.63</v>
      </c>
      <c r="CK118" s="17" t="s">
        <v>55</v>
      </c>
      <c r="CM118" s="38"/>
      <c r="CN118" s="25" t="str">
        <f>IF(CN117=CN89,"duplicato","")</f>
        <v/>
      </c>
      <c r="CQ118" s="8" t="s">
        <v>28</v>
      </c>
      <c r="CR118" s="42">
        <f>$N$4</f>
        <v>4</v>
      </c>
      <c r="CS118" s="2" t="s">
        <v>25</v>
      </c>
      <c r="CT118" s="2" t="s">
        <v>29</v>
      </c>
      <c r="DA118" s="8" t="s">
        <v>33</v>
      </c>
      <c r="DB118" s="19">
        <f ca="1">ROUND(ABS((CQ125-CQ126)/DB116),2)</f>
        <v>31.63</v>
      </c>
      <c r="DC118" s="17" t="s">
        <v>55</v>
      </c>
      <c r="DE118" s="38"/>
      <c r="DF118" s="25" t="str">
        <f>IF(DF117=DF89,"duplicato","")</f>
        <v/>
      </c>
      <c r="DI118" s="8" t="s">
        <v>28</v>
      </c>
      <c r="DJ118" s="42">
        <f>$N$4</f>
        <v>4</v>
      </c>
      <c r="DK118" s="2" t="s">
        <v>25</v>
      </c>
      <c r="DL118" s="2" t="s">
        <v>29</v>
      </c>
      <c r="DS118" s="8" t="s">
        <v>33</v>
      </c>
      <c r="DT118" s="19">
        <f ca="1">ROUND(ABS((DI125-DI126)/DT116),2)</f>
        <v>31.63</v>
      </c>
      <c r="DU118" s="17" t="s">
        <v>55</v>
      </c>
    </row>
    <row r="119" spans="1:126">
      <c r="E119" s="8" t="s">
        <v>47</v>
      </c>
      <c r="F119" s="9">
        <v>15</v>
      </c>
      <c r="G119" s="2" t="s">
        <v>25</v>
      </c>
      <c r="H119" s="2" t="s">
        <v>49</v>
      </c>
      <c r="S119" s="38"/>
      <c r="W119" s="8" t="s">
        <v>47</v>
      </c>
      <c r="X119" s="9">
        <v>15</v>
      </c>
      <c r="Y119" s="2" t="s">
        <v>25</v>
      </c>
      <c r="Z119" s="2" t="s">
        <v>49</v>
      </c>
      <c r="AK119" s="38"/>
      <c r="AO119" s="8" t="s">
        <v>47</v>
      </c>
      <c r="AP119" s="9">
        <v>15</v>
      </c>
      <c r="AQ119" s="2" t="s">
        <v>25</v>
      </c>
      <c r="AR119" s="2" t="s">
        <v>49</v>
      </c>
      <c r="BC119" s="38"/>
      <c r="BG119" s="8" t="s">
        <v>47</v>
      </c>
      <c r="BH119" s="9">
        <v>15</v>
      </c>
      <c r="BI119" s="2" t="s">
        <v>25</v>
      </c>
      <c r="BJ119" s="2" t="s">
        <v>49</v>
      </c>
      <c r="BU119" s="38"/>
      <c r="BY119" s="8" t="s">
        <v>47</v>
      </c>
      <c r="BZ119" s="9">
        <v>35</v>
      </c>
      <c r="CA119" s="2" t="s">
        <v>25</v>
      </c>
      <c r="CB119" s="2" t="s">
        <v>49</v>
      </c>
      <c r="CM119" s="38"/>
      <c r="CQ119" s="8" t="s">
        <v>47</v>
      </c>
      <c r="CR119" s="9">
        <v>35</v>
      </c>
      <c r="CS119" s="2" t="s">
        <v>25</v>
      </c>
      <c r="CT119" s="2" t="s">
        <v>49</v>
      </c>
      <c r="DE119" s="38"/>
      <c r="DI119" s="8" t="s">
        <v>47</v>
      </c>
      <c r="DJ119" s="9">
        <v>35</v>
      </c>
      <c r="DK119" s="2" t="s">
        <v>25</v>
      </c>
      <c r="DL119" s="2" t="s">
        <v>49</v>
      </c>
    </row>
    <row r="120" spans="1:126">
      <c r="E120" s="8" t="s">
        <v>48</v>
      </c>
      <c r="F120" s="9">
        <v>15</v>
      </c>
      <c r="G120" s="2" t="s">
        <v>25</v>
      </c>
      <c r="H120" s="2" t="s">
        <v>50</v>
      </c>
      <c r="S120" s="38"/>
      <c r="W120" s="8" t="s">
        <v>48</v>
      </c>
      <c r="X120" s="9">
        <v>15</v>
      </c>
      <c r="Y120" s="2" t="s">
        <v>25</v>
      </c>
      <c r="Z120" s="2" t="s">
        <v>50</v>
      </c>
      <c r="AK120" s="38"/>
      <c r="AO120" s="8" t="s">
        <v>48</v>
      </c>
      <c r="AP120" s="9">
        <v>15</v>
      </c>
      <c r="AQ120" s="2" t="s">
        <v>25</v>
      </c>
      <c r="AR120" s="2" t="s">
        <v>50</v>
      </c>
      <c r="BC120" s="38"/>
      <c r="BG120" s="8" t="s">
        <v>48</v>
      </c>
      <c r="BH120" s="9">
        <v>35</v>
      </c>
      <c r="BI120" s="2" t="s">
        <v>25</v>
      </c>
      <c r="BJ120" s="2" t="s">
        <v>50</v>
      </c>
      <c r="BU120" s="38"/>
      <c r="BY120" s="8" t="s">
        <v>48</v>
      </c>
      <c r="BZ120" s="9">
        <v>35</v>
      </c>
      <c r="CA120" s="2" t="s">
        <v>25</v>
      </c>
      <c r="CB120" s="2" t="s">
        <v>50</v>
      </c>
      <c r="CM120" s="38"/>
      <c r="CQ120" s="8" t="s">
        <v>48</v>
      </c>
      <c r="CR120" s="9">
        <v>15</v>
      </c>
      <c r="CS120" s="2" t="s">
        <v>25</v>
      </c>
      <c r="CT120" s="2" t="s">
        <v>50</v>
      </c>
      <c r="DE120" s="38"/>
      <c r="DI120" s="8" t="s">
        <v>48</v>
      </c>
      <c r="DJ120" s="9">
        <v>35</v>
      </c>
      <c r="DK120" s="2" t="s">
        <v>25</v>
      </c>
      <c r="DL120" s="2" t="s">
        <v>50</v>
      </c>
    </row>
    <row r="121" spans="1:126">
      <c r="S121" s="38"/>
      <c r="AK121" s="38"/>
      <c r="BC121" s="38"/>
      <c r="BU121" s="38"/>
      <c r="CM121" s="38"/>
      <c r="DE121" s="38"/>
    </row>
    <row r="122" spans="1:126">
      <c r="A122" s="2" t="s">
        <v>30</v>
      </c>
      <c r="D122" s="20" t="s">
        <v>32</v>
      </c>
      <c r="E122" s="20" t="s">
        <v>33</v>
      </c>
      <c r="F122" s="20" t="s">
        <v>34</v>
      </c>
      <c r="G122" s="20" t="s">
        <v>35</v>
      </c>
      <c r="H122" s="20" t="s">
        <v>36</v>
      </c>
      <c r="I122" s="20" t="s">
        <v>37</v>
      </c>
      <c r="J122" s="23" t="s">
        <v>39</v>
      </c>
      <c r="K122" s="23" t="s">
        <v>40</v>
      </c>
      <c r="L122" s="23" t="s">
        <v>41</v>
      </c>
      <c r="M122" s="23" t="s">
        <v>42</v>
      </c>
      <c r="N122" s="23" t="s">
        <v>53</v>
      </c>
      <c r="O122" s="20" t="s">
        <v>32</v>
      </c>
      <c r="P122" s="23" t="s">
        <v>51</v>
      </c>
      <c r="Q122" s="23" t="s">
        <v>52</v>
      </c>
      <c r="S122" s="38" t="s">
        <v>30</v>
      </c>
      <c r="V122" s="20" t="s">
        <v>32</v>
      </c>
      <c r="W122" s="20" t="s">
        <v>33</v>
      </c>
      <c r="X122" s="20" t="s">
        <v>34</v>
      </c>
      <c r="Y122" s="20" t="s">
        <v>35</v>
      </c>
      <c r="Z122" s="20" t="s">
        <v>36</v>
      </c>
      <c r="AA122" s="20" t="s">
        <v>37</v>
      </c>
      <c r="AB122" s="23" t="s">
        <v>39</v>
      </c>
      <c r="AC122" s="23" t="s">
        <v>40</v>
      </c>
      <c r="AD122" s="23" t="s">
        <v>41</v>
      </c>
      <c r="AE122" s="23" t="s">
        <v>42</v>
      </c>
      <c r="AF122" s="23" t="s">
        <v>53</v>
      </c>
      <c r="AG122" s="20" t="s">
        <v>32</v>
      </c>
      <c r="AH122" s="23" t="s">
        <v>51</v>
      </c>
      <c r="AI122" s="23" t="s">
        <v>52</v>
      </c>
      <c r="AK122" s="38" t="s">
        <v>30</v>
      </c>
      <c r="AN122" s="20" t="s">
        <v>32</v>
      </c>
      <c r="AO122" s="20" t="s">
        <v>33</v>
      </c>
      <c r="AP122" s="20" t="s">
        <v>34</v>
      </c>
      <c r="AQ122" s="20" t="s">
        <v>35</v>
      </c>
      <c r="AR122" s="20" t="s">
        <v>36</v>
      </c>
      <c r="AS122" s="20" t="s">
        <v>37</v>
      </c>
      <c r="AT122" s="23" t="s">
        <v>39</v>
      </c>
      <c r="AU122" s="23" t="s">
        <v>40</v>
      </c>
      <c r="AV122" s="23" t="s">
        <v>41</v>
      </c>
      <c r="AW122" s="23" t="s">
        <v>42</v>
      </c>
      <c r="AX122" s="23" t="s">
        <v>53</v>
      </c>
      <c r="AY122" s="20" t="s">
        <v>32</v>
      </c>
      <c r="AZ122" s="23" t="s">
        <v>51</v>
      </c>
      <c r="BA122" s="23" t="s">
        <v>52</v>
      </c>
      <c r="BC122" s="38" t="s">
        <v>30</v>
      </c>
      <c r="BF122" s="20" t="s">
        <v>32</v>
      </c>
      <c r="BG122" s="20" t="s">
        <v>33</v>
      </c>
      <c r="BH122" s="20" t="s">
        <v>34</v>
      </c>
      <c r="BI122" s="20" t="s">
        <v>35</v>
      </c>
      <c r="BJ122" s="20" t="s">
        <v>36</v>
      </c>
      <c r="BK122" s="20" t="s">
        <v>37</v>
      </c>
      <c r="BL122" s="23" t="s">
        <v>39</v>
      </c>
      <c r="BM122" s="23" t="s">
        <v>40</v>
      </c>
      <c r="BN122" s="23" t="s">
        <v>41</v>
      </c>
      <c r="BO122" s="23" t="s">
        <v>42</v>
      </c>
      <c r="BP122" s="23" t="s">
        <v>53</v>
      </c>
      <c r="BQ122" s="20" t="s">
        <v>32</v>
      </c>
      <c r="BR122" s="23" t="s">
        <v>51</v>
      </c>
      <c r="BS122" s="23" t="s">
        <v>52</v>
      </c>
      <c r="BU122" s="38" t="s">
        <v>30</v>
      </c>
      <c r="BX122" s="20" t="s">
        <v>32</v>
      </c>
      <c r="BY122" s="20" t="s">
        <v>33</v>
      </c>
      <c r="BZ122" s="20" t="s">
        <v>34</v>
      </c>
      <c r="CA122" s="20" t="s">
        <v>35</v>
      </c>
      <c r="CB122" s="20" t="s">
        <v>36</v>
      </c>
      <c r="CC122" s="20" t="s">
        <v>37</v>
      </c>
      <c r="CD122" s="23" t="s">
        <v>39</v>
      </c>
      <c r="CE122" s="23" t="s">
        <v>40</v>
      </c>
      <c r="CF122" s="23" t="s">
        <v>41</v>
      </c>
      <c r="CG122" s="23" t="s">
        <v>42</v>
      </c>
      <c r="CH122" s="23" t="s">
        <v>53</v>
      </c>
      <c r="CI122" s="20" t="s">
        <v>32</v>
      </c>
      <c r="CJ122" s="23" t="s">
        <v>51</v>
      </c>
      <c r="CK122" s="23" t="s">
        <v>52</v>
      </c>
      <c r="CM122" s="38" t="s">
        <v>30</v>
      </c>
      <c r="CP122" s="20" t="s">
        <v>32</v>
      </c>
      <c r="CQ122" s="20" t="s">
        <v>33</v>
      </c>
      <c r="CR122" s="20" t="s">
        <v>34</v>
      </c>
      <c r="CS122" s="20" t="s">
        <v>35</v>
      </c>
      <c r="CT122" s="20" t="s">
        <v>36</v>
      </c>
      <c r="CU122" s="20" t="s">
        <v>37</v>
      </c>
      <c r="CV122" s="23" t="s">
        <v>39</v>
      </c>
      <c r="CW122" s="23" t="s">
        <v>40</v>
      </c>
      <c r="CX122" s="23" t="s">
        <v>41</v>
      </c>
      <c r="CY122" s="23" t="s">
        <v>42</v>
      </c>
      <c r="CZ122" s="23" t="s">
        <v>53</v>
      </c>
      <c r="DA122" s="20" t="s">
        <v>32</v>
      </c>
      <c r="DB122" s="23" t="s">
        <v>51</v>
      </c>
      <c r="DC122" s="23" t="s">
        <v>52</v>
      </c>
      <c r="DE122" s="38" t="s">
        <v>30</v>
      </c>
      <c r="DH122" s="20" t="s">
        <v>32</v>
      </c>
      <c r="DI122" s="20" t="s">
        <v>33</v>
      </c>
      <c r="DJ122" s="20" t="s">
        <v>34</v>
      </c>
      <c r="DK122" s="20" t="s">
        <v>35</v>
      </c>
      <c r="DL122" s="20" t="s">
        <v>36</v>
      </c>
      <c r="DM122" s="20" t="s">
        <v>37</v>
      </c>
      <c r="DN122" s="23" t="s">
        <v>39</v>
      </c>
      <c r="DO122" s="23" t="s">
        <v>40</v>
      </c>
      <c r="DP122" s="23" t="s">
        <v>41</v>
      </c>
      <c r="DQ122" s="23" t="s">
        <v>42</v>
      </c>
      <c r="DR122" s="23" t="s">
        <v>53</v>
      </c>
      <c r="DS122" s="20" t="s">
        <v>32</v>
      </c>
      <c r="DT122" s="23" t="s">
        <v>51</v>
      </c>
      <c r="DU122" s="23" t="s">
        <v>52</v>
      </c>
    </row>
    <row r="123" spans="1:126">
      <c r="A123" s="8" t="s">
        <v>31</v>
      </c>
      <c r="B123" s="8">
        <f>($H$2-B117)*4+1</f>
        <v>13</v>
      </c>
      <c r="C123" s="8" t="s">
        <v>11</v>
      </c>
      <c r="D123" s="6">
        <f ca="1">INDEX(E$7:E$30,B123,1)</f>
        <v>-21.196999999999999</v>
      </c>
      <c r="E123" s="6">
        <f ca="1">INDEX(F$7:F$30,B123,1)</f>
        <v>-12.989000000000001</v>
      </c>
      <c r="F123" s="6">
        <f ca="1">INDEX(G$7:G$30,B123,1)</f>
        <v>17.79</v>
      </c>
      <c r="G123" s="6">
        <f ca="1">INDEX(H$7:H$30,B123,1)</f>
        <v>4.476</v>
      </c>
      <c r="H123" s="6">
        <f ca="1">INDEX(I$7:I$30,B123,1)</f>
        <v>0.25</v>
      </c>
      <c r="I123" s="6">
        <f ca="1">INDEX(J$7:J$30,B123,1)</f>
        <v>0.36799999999999999</v>
      </c>
      <c r="J123" s="24">
        <f ca="1">(ABS(F123)+ABS(H123))*SIGN(F123)</f>
        <v>18.04</v>
      </c>
      <c r="K123" s="24">
        <f ca="1">(ABS(G123)+ABS(I123))*SIGN(G123)</f>
        <v>4.8440000000000003</v>
      </c>
      <c r="L123" s="24">
        <f ca="1">(ABS(J123)+0.3*ABS(K123))*SIGN(J123)</f>
        <v>19.493199999999998</v>
      </c>
      <c r="M123" s="24">
        <f t="shared" ref="M123:M126" ca="1" si="350">(ABS(K123)+0.3*ABS(J123))*SIGN(K123)</f>
        <v>10.256</v>
      </c>
      <c r="N123" s="24">
        <f ca="1">IF($C$2&lt;=$C$3,L123,M123)</f>
        <v>19.493199999999998</v>
      </c>
      <c r="O123" s="48">
        <f ca="1">D123</f>
        <v>-21.196999999999999</v>
      </c>
      <c r="P123" s="48">
        <f ca="1">E123+N123</f>
        <v>6.5041999999999973</v>
      </c>
      <c r="Q123" s="48">
        <f ca="1">E123-N123</f>
        <v>-32.482199999999999</v>
      </c>
      <c r="S123" s="39" t="s">
        <v>31</v>
      </c>
      <c r="T123" s="8">
        <f>($H$2-T117)*4+1</f>
        <v>13</v>
      </c>
      <c r="U123" s="8" t="s">
        <v>11</v>
      </c>
      <c r="V123" s="6">
        <f ca="1">INDEX(W$7:W$30,T123,1)</f>
        <v>-14.901</v>
      </c>
      <c r="W123" s="6">
        <f ca="1">INDEX(X$7:X$30,T123,1)</f>
        <v>-9.1310000000000002</v>
      </c>
      <c r="X123" s="6">
        <f ca="1">INDEX(Y$7:Y$30,T123,1)</f>
        <v>20.154</v>
      </c>
      <c r="Y123" s="6">
        <f ca="1">INDEX(Z$7:Z$30,T123,1)</f>
        <v>5.0670000000000002</v>
      </c>
      <c r="Z123" s="6">
        <f ca="1">INDEX(AA$7:AA$30,T123,1)</f>
        <v>0.28399999999999997</v>
      </c>
      <c r="AA123" s="6">
        <f ca="1">INDEX(AB$7:AB$30,T123,1)</f>
        <v>0.41799999999999998</v>
      </c>
      <c r="AB123" s="24">
        <f ca="1">(ABS(X123)+ABS(Z123))*SIGN(X123)</f>
        <v>20.437999999999999</v>
      </c>
      <c r="AC123" s="24">
        <f ca="1">(ABS(Y123)+ABS(AA123))*SIGN(Y123)</f>
        <v>5.4850000000000003</v>
      </c>
      <c r="AD123" s="24">
        <f ca="1">(ABS(AB123)+0.3*ABS(AC123))*SIGN(AB123)</f>
        <v>22.083499999999997</v>
      </c>
      <c r="AE123" s="24">
        <f t="shared" ref="AE123:AE126" ca="1" si="351">(ABS(AC123)+0.3*ABS(AB123))*SIGN(AC123)</f>
        <v>11.616399999999999</v>
      </c>
      <c r="AF123" s="24">
        <f ca="1">IF($C$2&lt;=$C$3,AD123,AE123)</f>
        <v>22.083499999999997</v>
      </c>
      <c r="AG123" s="48">
        <f ca="1">V123</f>
        <v>-14.901</v>
      </c>
      <c r="AH123" s="48">
        <f ca="1">W123+AF123</f>
        <v>12.952499999999997</v>
      </c>
      <c r="AI123" s="48">
        <f ca="1">W123-AF123</f>
        <v>-31.214499999999997</v>
      </c>
      <c r="AK123" s="39" t="s">
        <v>31</v>
      </c>
      <c r="AL123" s="8">
        <f>($H$2-AL117)*4+1</f>
        <v>13</v>
      </c>
      <c r="AM123" s="8" t="s">
        <v>11</v>
      </c>
      <c r="AN123" s="6">
        <f ca="1">INDEX(AO$7:AO$30,AL123,1)</f>
        <v>-27.13</v>
      </c>
      <c r="AO123" s="6">
        <f ca="1">INDEX(AP$7:AP$30,AL123,1)</f>
        <v>-16.334</v>
      </c>
      <c r="AP123" s="6">
        <f ca="1">INDEX(AQ$7:AQ$30,AL123,1)</f>
        <v>21.948</v>
      </c>
      <c r="AQ123" s="6">
        <f ca="1">INDEX(AR$7:AR$30,AL123,1)</f>
        <v>5.5030000000000001</v>
      </c>
      <c r="AR123" s="6">
        <f ca="1">INDEX(AS$7:AS$30,AL123,1)</f>
        <v>0.31</v>
      </c>
      <c r="AS123" s="6">
        <f ca="1">INDEX(AT$7:AT$30,AL123,1)</f>
        <v>0.45600000000000002</v>
      </c>
      <c r="AT123" s="24">
        <f ca="1">(ABS(AP123)+ABS(AR123))*SIGN(AP123)</f>
        <v>22.257999999999999</v>
      </c>
      <c r="AU123" s="24">
        <f ca="1">(ABS(AQ123)+ABS(AS123))*SIGN(AQ123)</f>
        <v>5.9590000000000005</v>
      </c>
      <c r="AV123" s="24">
        <f ca="1">(ABS(AT123)+0.3*ABS(AU123))*SIGN(AT123)</f>
        <v>24.0457</v>
      </c>
      <c r="AW123" s="24">
        <f t="shared" ref="AW123:AW126" ca="1" si="352">(ABS(AU123)+0.3*ABS(AT123))*SIGN(AU123)</f>
        <v>12.6364</v>
      </c>
      <c r="AX123" s="24">
        <f ca="1">IF($C$2&lt;=$C$3,AV123,AW123)</f>
        <v>24.0457</v>
      </c>
      <c r="AY123" s="48">
        <f ca="1">AN123</f>
        <v>-27.13</v>
      </c>
      <c r="AZ123" s="48">
        <f ca="1">AO123+AX123</f>
        <v>7.7117000000000004</v>
      </c>
      <c r="BA123" s="48">
        <f ca="1">AO123-AX123</f>
        <v>-40.3797</v>
      </c>
      <c r="BC123" s="39" t="s">
        <v>31</v>
      </c>
      <c r="BD123" s="8">
        <f>($H$2-BD117)*4+1</f>
        <v>13</v>
      </c>
      <c r="BE123" s="8" t="s">
        <v>11</v>
      </c>
      <c r="BF123" s="6">
        <f ca="1">INDEX(BG$7:BG$30,BD123,1)</f>
        <v>-43.548000000000002</v>
      </c>
      <c r="BG123" s="6">
        <f ca="1">INDEX(BH$7:BH$30,BD123,1)</f>
        <v>-26.050999999999998</v>
      </c>
      <c r="BH123" s="6">
        <f ca="1">INDEX(BI$7:BI$30,BD123,1)</f>
        <v>110.72199999999999</v>
      </c>
      <c r="BI123" s="6">
        <f ca="1">INDEX(BJ$7:BJ$30,BD123,1)</f>
        <v>27.827999999999999</v>
      </c>
      <c r="BJ123" s="6">
        <f ca="1">INDEX(BK$7:BK$30,BD123,1)</f>
        <v>1.573</v>
      </c>
      <c r="BK123" s="6">
        <f ca="1">INDEX(BL$7:BL$30,BD123,1)</f>
        <v>2.3149999999999999</v>
      </c>
      <c r="BL123" s="24">
        <f ca="1">(ABS(BH123)+ABS(BJ123))*SIGN(BH123)</f>
        <v>112.29499999999999</v>
      </c>
      <c r="BM123" s="24">
        <f ca="1">(ABS(BI123)+ABS(BK123))*SIGN(BI123)</f>
        <v>30.143000000000001</v>
      </c>
      <c r="BN123" s="24">
        <f ca="1">(ABS(BL123)+0.3*ABS(BM123))*SIGN(BL123)</f>
        <v>121.33789999999999</v>
      </c>
      <c r="BO123" s="24">
        <f t="shared" ref="BO123:BO126" ca="1" si="353">(ABS(BM123)+0.3*ABS(BL123))*SIGN(BM123)</f>
        <v>63.831499999999998</v>
      </c>
      <c r="BP123" s="24">
        <f ca="1">IF($C$2&lt;=$C$3,BN123,BO123)</f>
        <v>121.33789999999999</v>
      </c>
      <c r="BQ123" s="48">
        <f ca="1">BF123</f>
        <v>-43.548000000000002</v>
      </c>
      <c r="BR123" s="48">
        <f ca="1">BG123+BP123</f>
        <v>95.286899999999989</v>
      </c>
      <c r="BS123" s="48">
        <f ca="1">BG123-BP123</f>
        <v>-147.38889999999998</v>
      </c>
      <c r="BU123" s="39" t="s">
        <v>31</v>
      </c>
      <c r="BV123" s="8">
        <f>($H$2-BV117)*4+1</f>
        <v>13</v>
      </c>
      <c r="BW123" s="8" t="s">
        <v>11</v>
      </c>
      <c r="BX123" s="6">
        <f ca="1">INDEX(BY$7:BY$30,BV123,1)</f>
        <v>-73.701999999999998</v>
      </c>
      <c r="BY123" s="6">
        <f ca="1">INDEX(BZ$7:BZ$30,BV123,1)</f>
        <v>-44.167000000000002</v>
      </c>
      <c r="BZ123" s="6">
        <f ca="1">INDEX(CA$7:CA$30,BV123,1)</f>
        <v>160.4</v>
      </c>
      <c r="CA123" s="6">
        <f ca="1">INDEX(CB$7:CB$30,BV123,1)</f>
        <v>40.301000000000002</v>
      </c>
      <c r="CB123" s="6">
        <f ca="1">INDEX(CC$7:CC$30,BV123,1)</f>
        <v>2.2669999999999999</v>
      </c>
      <c r="CC123" s="6">
        <f ca="1">INDEX(CD$7:CD$30,BV123,1)</f>
        <v>3.335</v>
      </c>
      <c r="CD123" s="24">
        <f ca="1">(ABS(BZ123)+ABS(CB123))*SIGN(BZ123)</f>
        <v>162.667</v>
      </c>
      <c r="CE123" s="24">
        <f ca="1">(ABS(CA123)+ABS(CC123))*SIGN(CA123)</f>
        <v>43.636000000000003</v>
      </c>
      <c r="CF123" s="24">
        <f ca="1">(ABS(CD123)+0.3*ABS(CE123))*SIGN(CD123)</f>
        <v>175.7578</v>
      </c>
      <c r="CG123" s="24">
        <f t="shared" ref="CG123:CG126" ca="1" si="354">(ABS(CE123)+0.3*ABS(CD123))*SIGN(CE123)</f>
        <v>92.43610000000001</v>
      </c>
      <c r="CH123" s="24">
        <f ca="1">IF($C$2&lt;=$C$3,CF123,CG123)</f>
        <v>175.7578</v>
      </c>
      <c r="CI123" s="48">
        <f ca="1">BX123</f>
        <v>-73.701999999999998</v>
      </c>
      <c r="CJ123" s="48">
        <f ca="1">BY123+CH123</f>
        <v>131.5908</v>
      </c>
      <c r="CK123" s="48">
        <f ca="1">BY123-CH123</f>
        <v>-219.9248</v>
      </c>
      <c r="CM123" s="39" t="s">
        <v>31</v>
      </c>
      <c r="CN123" s="8">
        <f>($H$2-CN117)*4+1</f>
        <v>13</v>
      </c>
      <c r="CO123" s="8" t="s">
        <v>11</v>
      </c>
      <c r="CP123" s="6">
        <f ca="1">INDEX(CQ$7:CQ$30,CN123,1)</f>
        <v>-44.076000000000001</v>
      </c>
      <c r="CQ123" s="6">
        <f ca="1">INDEX(CR$7:CR$30,CN123,1)</f>
        <v>-26.471</v>
      </c>
      <c r="CR123" s="6">
        <f ca="1">INDEX(CS$7:CS$30,CN123,1)</f>
        <v>144.46700000000001</v>
      </c>
      <c r="CS123" s="6">
        <f ca="1">INDEX(CT$7:CT$30,CN123,1)</f>
        <v>36.335999999999999</v>
      </c>
      <c r="CT123" s="6">
        <f ca="1">INDEX(CU$7:CU$30,CN123,1)</f>
        <v>2.0449999999999999</v>
      </c>
      <c r="CU123" s="6">
        <f ca="1">INDEX(CV$7:CV$30,CN123,1)</f>
        <v>3.0089999999999999</v>
      </c>
      <c r="CV123" s="24">
        <f ca="1">(ABS(CR123)+ABS(CT123))*SIGN(CR123)</f>
        <v>146.512</v>
      </c>
      <c r="CW123" s="24">
        <f ca="1">(ABS(CS123)+ABS(CU123))*SIGN(CS123)</f>
        <v>39.344999999999999</v>
      </c>
      <c r="CX123" s="24">
        <f ca="1">(ABS(CV123)+0.3*ABS(CW123))*SIGN(CV123)</f>
        <v>158.31549999999999</v>
      </c>
      <c r="CY123" s="24">
        <f t="shared" ref="CY123:CY126" ca="1" si="355">(ABS(CW123)+0.3*ABS(CV123))*SIGN(CW123)</f>
        <v>83.298599999999993</v>
      </c>
      <c r="CZ123" s="24">
        <f ca="1">IF($C$2&lt;=$C$3,CX123,CY123)</f>
        <v>158.31549999999999</v>
      </c>
      <c r="DA123" s="48">
        <f ca="1">CP123</f>
        <v>-44.076000000000001</v>
      </c>
      <c r="DB123" s="48">
        <f ca="1">CQ123+CZ123</f>
        <v>131.84449999999998</v>
      </c>
      <c r="DC123" s="48">
        <f ca="1">CQ123-CZ123</f>
        <v>-184.78649999999999</v>
      </c>
      <c r="DE123" s="39" t="s">
        <v>31</v>
      </c>
      <c r="DF123" s="8">
        <f>($H$2-DF117)*4+1</f>
        <v>13</v>
      </c>
      <c r="DG123" s="8" t="s">
        <v>11</v>
      </c>
      <c r="DH123" s="6">
        <f ca="1">INDEX(DI$7:DI$30,DF123,1)</f>
        <v>-44.076000000000001</v>
      </c>
      <c r="DI123" s="6">
        <f ca="1">INDEX(DJ$7:DJ$30,DF123,1)</f>
        <v>-26.471</v>
      </c>
      <c r="DJ123" s="6">
        <f ca="1">INDEX(DK$7:DK$30,DF123,1)</f>
        <v>144.46700000000001</v>
      </c>
      <c r="DK123" s="6">
        <f ca="1">INDEX(DL$7:DL$30,DF123,1)</f>
        <v>36.335999999999999</v>
      </c>
      <c r="DL123" s="6">
        <f ca="1">INDEX(DM$7:DM$30,DF123,1)</f>
        <v>2.0449999999999999</v>
      </c>
      <c r="DM123" s="6">
        <f ca="1">INDEX(DN$7:DN$30,DF123,1)</f>
        <v>3.0089999999999999</v>
      </c>
      <c r="DN123" s="24">
        <f ca="1">(ABS(DJ123)+ABS(DL123))*SIGN(DJ123)</f>
        <v>146.512</v>
      </c>
      <c r="DO123" s="24">
        <f ca="1">(ABS(DK123)+ABS(DM123))*SIGN(DK123)</f>
        <v>39.344999999999999</v>
      </c>
      <c r="DP123" s="24">
        <f ca="1">(ABS(DN123)+0.3*ABS(DO123))*SIGN(DN123)</f>
        <v>158.31549999999999</v>
      </c>
      <c r="DQ123" s="24">
        <f t="shared" ref="DQ123:DQ126" ca="1" si="356">(ABS(DO123)+0.3*ABS(DN123))*SIGN(DO123)</f>
        <v>83.298599999999993</v>
      </c>
      <c r="DR123" s="24">
        <f ca="1">IF($C$2&lt;=$C$3,DP123,DQ123)</f>
        <v>158.31549999999999</v>
      </c>
      <c r="DS123" s="48">
        <f ca="1">DH123</f>
        <v>-44.076000000000001</v>
      </c>
      <c r="DT123" s="48">
        <f ca="1">DI123+DR123</f>
        <v>131.84449999999998</v>
      </c>
      <c r="DU123" s="48">
        <f ca="1">DI123-DR123</f>
        <v>-184.78649999999999</v>
      </c>
    </row>
    <row r="124" spans="1:126">
      <c r="B124" s="8">
        <f>B123+1</f>
        <v>14</v>
      </c>
      <c r="C124" s="8" t="s">
        <v>10</v>
      </c>
      <c r="D124" s="6">
        <f ca="1">INDEX(E$7:E$30,B124,1)</f>
        <v>-22.393999999999998</v>
      </c>
      <c r="E124" s="6">
        <f ca="1">INDEX(F$7:F$30,B124,1)</f>
        <v>-13.72</v>
      </c>
      <c r="F124" s="6">
        <f ca="1">INDEX(G$7:G$30,B124,1)</f>
        <v>-17.097999999999999</v>
      </c>
      <c r="G124" s="6">
        <f ca="1">INDEX(H$7:H$30,B124,1)</f>
        <v>-4.3</v>
      </c>
      <c r="H124" s="6">
        <f ca="1">INDEX(I$7:I$30,B124,1)</f>
        <v>-0.24099999999999999</v>
      </c>
      <c r="I124" s="6">
        <f ca="1">INDEX(J$7:J$30,B124,1)</f>
        <v>-0.35399999999999998</v>
      </c>
      <c r="J124" s="24">
        <f t="shared" ref="J124:K126" ca="1" si="357">(ABS(F124)+ABS(H124))*SIGN(F124)</f>
        <v>-17.338999999999999</v>
      </c>
      <c r="K124" s="24">
        <f t="shared" ca="1" si="357"/>
        <v>-4.6539999999999999</v>
      </c>
      <c r="L124" s="24">
        <f t="shared" ref="L124:L126" ca="1" si="358">(ABS(J124)+0.3*ABS(K124))*SIGN(J124)</f>
        <v>-18.735199999999999</v>
      </c>
      <c r="M124" s="24">
        <f t="shared" ca="1" si="350"/>
        <v>-9.8556999999999988</v>
      </c>
      <c r="N124" s="24">
        <f ca="1">IF($C$2&lt;=$C$3,L124,M124)</f>
        <v>-18.735199999999999</v>
      </c>
      <c r="O124" s="48">
        <f t="shared" ref="O124:O126" ca="1" si="359">D124</f>
        <v>-22.393999999999998</v>
      </c>
      <c r="P124" s="48">
        <f t="shared" ref="P124:P126" ca="1" si="360">E124+N124</f>
        <v>-32.455199999999998</v>
      </c>
      <c r="Q124" s="48">
        <f t="shared" ref="Q124:Q126" ca="1" si="361">E124-N124</f>
        <v>5.0151999999999983</v>
      </c>
      <c r="S124" s="38"/>
      <c r="T124" s="8">
        <f>T123+1</f>
        <v>14</v>
      </c>
      <c r="U124" s="8" t="s">
        <v>10</v>
      </c>
      <c r="V124" s="6">
        <f ca="1">INDEX(W$7:W$30,T124,1)</f>
        <v>-15.106</v>
      </c>
      <c r="W124" s="6">
        <f ca="1">INDEX(X$7:X$30,T124,1)</f>
        <v>-9.2420000000000009</v>
      </c>
      <c r="X124" s="6">
        <f ca="1">INDEX(Y$7:Y$30,T124,1)</f>
        <v>-19.923999999999999</v>
      </c>
      <c r="Y124" s="6">
        <f ca="1">INDEX(Z$7:Z$30,T124,1)</f>
        <v>-5.01</v>
      </c>
      <c r="Z124" s="6">
        <f ca="1">INDEX(AA$7:AA$30,T124,1)</f>
        <v>-0.28100000000000003</v>
      </c>
      <c r="AA124" s="6">
        <f ca="1">INDEX(AB$7:AB$30,T124,1)</f>
        <v>-0.41299999999999998</v>
      </c>
      <c r="AB124" s="24">
        <f t="shared" ref="AB124:AC126" ca="1" si="362">(ABS(X124)+ABS(Z124))*SIGN(X124)</f>
        <v>-20.204999999999998</v>
      </c>
      <c r="AC124" s="24">
        <f t="shared" ca="1" si="362"/>
        <v>-5.423</v>
      </c>
      <c r="AD124" s="24">
        <f t="shared" ref="AD124:AD126" ca="1" si="363">(ABS(AB124)+0.3*ABS(AC124))*SIGN(AB124)</f>
        <v>-21.831899999999997</v>
      </c>
      <c r="AE124" s="24">
        <f t="shared" ca="1" si="351"/>
        <v>-11.484500000000001</v>
      </c>
      <c r="AF124" s="24">
        <f ca="1">IF($C$2&lt;=$C$3,AD124,AE124)</f>
        <v>-21.831899999999997</v>
      </c>
      <c r="AG124" s="48">
        <f t="shared" ref="AG124:AG126" ca="1" si="364">V124</f>
        <v>-15.106</v>
      </c>
      <c r="AH124" s="48">
        <f t="shared" ref="AH124:AH126" ca="1" si="365">W124+AF124</f>
        <v>-31.073899999999998</v>
      </c>
      <c r="AI124" s="48">
        <f t="shared" ref="AI124:AI126" ca="1" si="366">W124-AF124</f>
        <v>12.589899999999997</v>
      </c>
      <c r="AK124" s="38"/>
      <c r="AL124" s="8">
        <f>AL123+1</f>
        <v>14</v>
      </c>
      <c r="AM124" s="8" t="s">
        <v>10</v>
      </c>
      <c r="AN124" s="6">
        <f ca="1">INDEX(AO$7:AO$30,AL124,1)</f>
        <v>-26.948</v>
      </c>
      <c r="AO124" s="6">
        <f ca="1">INDEX(AP$7:AP$30,AL124,1)</f>
        <v>-16.238</v>
      </c>
      <c r="AP124" s="6">
        <f ca="1">INDEX(AQ$7:AQ$30,AL124,1)</f>
        <v>-16.823</v>
      </c>
      <c r="AQ124" s="6">
        <f ca="1">INDEX(AR$7:AR$30,AL124,1)</f>
        <v>-4.21</v>
      </c>
      <c r="AR124" s="6">
        <f ca="1">INDEX(AS$7:AS$30,AL124,1)</f>
        <v>-0.23899999999999999</v>
      </c>
      <c r="AS124" s="6">
        <f ca="1">INDEX(AT$7:AT$30,AL124,1)</f>
        <v>-0.35099999999999998</v>
      </c>
      <c r="AT124" s="24">
        <f t="shared" ref="AT124:AU126" ca="1" si="367">(ABS(AP124)+ABS(AR124))*SIGN(AP124)</f>
        <v>-17.062000000000001</v>
      </c>
      <c r="AU124" s="24">
        <f t="shared" ca="1" si="367"/>
        <v>-4.5609999999999999</v>
      </c>
      <c r="AV124" s="24">
        <f t="shared" ref="AV124:AV126" ca="1" si="368">(ABS(AT124)+0.3*ABS(AU124))*SIGN(AT124)</f>
        <v>-18.430300000000003</v>
      </c>
      <c r="AW124" s="24">
        <f t="shared" ca="1" si="352"/>
        <v>-9.6796000000000006</v>
      </c>
      <c r="AX124" s="24">
        <f ca="1">IF($C$2&lt;=$C$3,AV124,AW124)</f>
        <v>-18.430300000000003</v>
      </c>
      <c r="AY124" s="48">
        <f t="shared" ref="AY124:AY126" ca="1" si="369">AN124</f>
        <v>-26.948</v>
      </c>
      <c r="AZ124" s="48">
        <f t="shared" ref="AZ124:AZ126" ca="1" si="370">AO124+AX124</f>
        <v>-34.668300000000002</v>
      </c>
      <c r="BA124" s="48">
        <f t="shared" ref="BA124:BA126" ca="1" si="371">AO124-AX124</f>
        <v>2.192300000000003</v>
      </c>
      <c r="BC124" s="38"/>
      <c r="BD124" s="8">
        <f>BD123+1</f>
        <v>14</v>
      </c>
      <c r="BE124" s="8" t="s">
        <v>10</v>
      </c>
      <c r="BF124" s="6">
        <f ca="1">INDEX(BG$7:BG$30,BD124,1)</f>
        <v>-40.546999999999997</v>
      </c>
      <c r="BG124" s="6">
        <f ca="1">INDEX(BH$7:BH$30,BD124,1)</f>
        <v>-24.425999999999998</v>
      </c>
      <c r="BH124" s="6">
        <f ca="1">INDEX(BI$7:BI$30,BD124,1)</f>
        <v>-150.94800000000001</v>
      </c>
      <c r="BI124" s="6">
        <f ca="1">INDEX(BJ$7:BJ$30,BD124,1)</f>
        <v>-37.975000000000001</v>
      </c>
      <c r="BJ124" s="6">
        <f ca="1">INDEX(BK$7:BK$30,BD124,1)</f>
        <v>-2.137</v>
      </c>
      <c r="BK124" s="6">
        <f ca="1">INDEX(BL$7:BL$30,BD124,1)</f>
        <v>-3.1440000000000001</v>
      </c>
      <c r="BL124" s="24">
        <f t="shared" ref="BL124:BM126" ca="1" si="372">(ABS(BH124)+ABS(BJ124))*SIGN(BH124)</f>
        <v>-153.08500000000001</v>
      </c>
      <c r="BM124" s="24">
        <f t="shared" ca="1" si="372"/>
        <v>-41.119</v>
      </c>
      <c r="BN124" s="24">
        <f t="shared" ref="BN124:BN126" ca="1" si="373">(ABS(BL124)+0.3*ABS(BM124))*SIGN(BL124)</f>
        <v>-165.42070000000001</v>
      </c>
      <c r="BO124" s="24">
        <f t="shared" ca="1" si="353"/>
        <v>-87.044499999999999</v>
      </c>
      <c r="BP124" s="24">
        <f ca="1">IF($C$2&lt;=$C$3,BN124,BO124)</f>
        <v>-165.42070000000001</v>
      </c>
      <c r="BQ124" s="48">
        <f t="shared" ref="BQ124:BQ126" ca="1" si="374">BF124</f>
        <v>-40.546999999999997</v>
      </c>
      <c r="BR124" s="48">
        <f t="shared" ref="BR124:BR126" ca="1" si="375">BG124+BP124</f>
        <v>-189.8467</v>
      </c>
      <c r="BS124" s="48">
        <f t="shared" ref="BS124:BS126" ca="1" si="376">BG124-BP124</f>
        <v>140.99470000000002</v>
      </c>
      <c r="BU124" s="38"/>
      <c r="BV124" s="8">
        <f>BV123+1</f>
        <v>14</v>
      </c>
      <c r="BW124" s="8" t="s">
        <v>10</v>
      </c>
      <c r="BX124" s="6">
        <f ca="1">INDEX(BY$7:BY$30,BV124,1)</f>
        <v>-76.260999999999996</v>
      </c>
      <c r="BY124" s="6">
        <f ca="1">INDEX(BZ$7:BZ$30,BV124,1)</f>
        <v>-45.747999999999998</v>
      </c>
      <c r="BZ124" s="6">
        <f ca="1">INDEX(CA$7:CA$30,BV124,1)</f>
        <v>-160.87200000000001</v>
      </c>
      <c r="CA124" s="6">
        <f ca="1">INDEX(CB$7:CB$30,BV124,1)</f>
        <v>-40.420999999999999</v>
      </c>
      <c r="CB124" s="6">
        <f ca="1">INDEX(CC$7:CC$30,BV124,1)</f>
        <v>-2.274</v>
      </c>
      <c r="CC124" s="6">
        <f ca="1">INDEX(CD$7:CD$30,BV124,1)</f>
        <v>-3.3450000000000002</v>
      </c>
      <c r="CD124" s="24">
        <f t="shared" ref="CD124:CE126" ca="1" si="377">(ABS(BZ124)+ABS(CB124))*SIGN(BZ124)</f>
        <v>-163.14600000000002</v>
      </c>
      <c r="CE124" s="24">
        <f t="shared" ca="1" si="377"/>
        <v>-43.765999999999998</v>
      </c>
      <c r="CF124" s="24">
        <f t="shared" ref="CF124:CF126" ca="1" si="378">(ABS(CD124)+0.3*ABS(CE124))*SIGN(CD124)</f>
        <v>-176.2758</v>
      </c>
      <c r="CG124" s="24">
        <f t="shared" ca="1" si="354"/>
        <v>-92.709800000000001</v>
      </c>
      <c r="CH124" s="24">
        <f ca="1">IF($C$2&lt;=$C$3,CF124,CG124)</f>
        <v>-176.2758</v>
      </c>
      <c r="CI124" s="48">
        <f t="shared" ref="CI124:CI126" ca="1" si="379">BX124</f>
        <v>-76.260999999999996</v>
      </c>
      <c r="CJ124" s="48">
        <f t="shared" ref="CJ124:CJ126" ca="1" si="380">BY124+CH124</f>
        <v>-222.02379999999999</v>
      </c>
      <c r="CK124" s="48">
        <f t="shared" ref="CK124:CK126" ca="1" si="381">BY124-CH124</f>
        <v>130.52780000000001</v>
      </c>
      <c r="CM124" s="38"/>
      <c r="CN124" s="8">
        <f>CN123+1</f>
        <v>14</v>
      </c>
      <c r="CO124" s="8" t="s">
        <v>10</v>
      </c>
      <c r="CP124" s="6">
        <f ca="1">INDEX(CQ$7:CQ$30,CN124,1)</f>
        <v>-48.704000000000001</v>
      </c>
      <c r="CQ124" s="6">
        <f ca="1">INDEX(CR$7:CR$30,CN124,1)</f>
        <v>-29.161999999999999</v>
      </c>
      <c r="CR124" s="6">
        <f ca="1">INDEX(CS$7:CS$30,CN124,1)</f>
        <v>-114.779</v>
      </c>
      <c r="CS124" s="6">
        <f ca="1">INDEX(CT$7:CT$30,CN124,1)</f>
        <v>-28.841000000000001</v>
      </c>
      <c r="CT124" s="6">
        <f ca="1">INDEX(CU$7:CU$30,CN124,1)</f>
        <v>-1.63</v>
      </c>
      <c r="CU124" s="6">
        <f ca="1">INDEX(CV$7:CV$30,CN124,1)</f>
        <v>-2.3980000000000001</v>
      </c>
      <c r="CV124" s="24">
        <f t="shared" ref="CV124:CW126" ca="1" si="382">(ABS(CR124)+ABS(CT124))*SIGN(CR124)</f>
        <v>-116.40899999999999</v>
      </c>
      <c r="CW124" s="24">
        <f t="shared" ca="1" si="382"/>
        <v>-31.239000000000001</v>
      </c>
      <c r="CX124" s="24">
        <f t="shared" ref="CX124:CX126" ca="1" si="383">(ABS(CV124)+0.3*ABS(CW124))*SIGN(CV124)</f>
        <v>-125.7807</v>
      </c>
      <c r="CY124" s="24">
        <f t="shared" ca="1" si="355"/>
        <v>-66.161699999999996</v>
      </c>
      <c r="CZ124" s="24">
        <f ca="1">IF($C$2&lt;=$C$3,CX124,CY124)</f>
        <v>-125.7807</v>
      </c>
      <c r="DA124" s="48">
        <f t="shared" ref="DA124:DA126" ca="1" si="384">CP124</f>
        <v>-48.704000000000001</v>
      </c>
      <c r="DB124" s="48">
        <f t="shared" ref="DB124:DB126" ca="1" si="385">CQ124+CZ124</f>
        <v>-154.9427</v>
      </c>
      <c r="DC124" s="48">
        <f t="shared" ref="DC124:DC126" ca="1" si="386">CQ124-CZ124</f>
        <v>96.61869999999999</v>
      </c>
      <c r="DE124" s="38"/>
      <c r="DF124" s="8">
        <f>DF123+1</f>
        <v>14</v>
      </c>
      <c r="DG124" s="8" t="s">
        <v>10</v>
      </c>
      <c r="DH124" s="6">
        <f ca="1">INDEX(DI$7:DI$30,DF124,1)</f>
        <v>-48.704000000000001</v>
      </c>
      <c r="DI124" s="6">
        <f ca="1">INDEX(DJ$7:DJ$30,DF124,1)</f>
        <v>-29.161999999999999</v>
      </c>
      <c r="DJ124" s="6">
        <f ca="1">INDEX(DK$7:DK$30,DF124,1)</f>
        <v>-114.779</v>
      </c>
      <c r="DK124" s="6">
        <f ca="1">INDEX(DL$7:DL$30,DF124,1)</f>
        <v>-28.841000000000001</v>
      </c>
      <c r="DL124" s="6">
        <f ca="1">INDEX(DM$7:DM$30,DF124,1)</f>
        <v>-1.63</v>
      </c>
      <c r="DM124" s="6">
        <f ca="1">INDEX(DN$7:DN$30,DF124,1)</f>
        <v>-2.3980000000000001</v>
      </c>
      <c r="DN124" s="24">
        <f t="shared" ref="DN124:DO126" ca="1" si="387">(ABS(DJ124)+ABS(DL124))*SIGN(DJ124)</f>
        <v>-116.40899999999999</v>
      </c>
      <c r="DO124" s="24">
        <f t="shared" ca="1" si="387"/>
        <v>-31.239000000000001</v>
      </c>
      <c r="DP124" s="24">
        <f t="shared" ref="DP124:DP126" ca="1" si="388">(ABS(DN124)+0.3*ABS(DO124))*SIGN(DN124)</f>
        <v>-125.7807</v>
      </c>
      <c r="DQ124" s="24">
        <f t="shared" ca="1" si="356"/>
        <v>-66.161699999999996</v>
      </c>
      <c r="DR124" s="24">
        <f ca="1">IF($C$2&lt;=$C$3,DP124,DQ124)</f>
        <v>-125.7807</v>
      </c>
      <c r="DS124" s="48">
        <f t="shared" ref="DS124:DS126" ca="1" si="389">DH124</f>
        <v>-48.704000000000001</v>
      </c>
      <c r="DT124" s="48">
        <f t="shared" ref="DT124:DT126" ca="1" si="390">DI124+DR124</f>
        <v>-154.9427</v>
      </c>
      <c r="DU124" s="48">
        <f t="shared" ref="DU124:DU126" ca="1" si="391">DI124-DR124</f>
        <v>96.61869999999999</v>
      </c>
    </row>
    <row r="125" spans="1:126">
      <c r="B125" s="8">
        <f t="shared" ref="B125:B126" si="392">B124+1</f>
        <v>15</v>
      </c>
      <c r="C125" s="8" t="s">
        <v>9</v>
      </c>
      <c r="D125" s="6">
        <f ca="1">INDEX(E$7:E$30,B125,1)</f>
        <v>28.204000000000001</v>
      </c>
      <c r="E125" s="6">
        <f ca="1">INDEX(F$7:F$30,B125,1)</f>
        <v>17.282</v>
      </c>
      <c r="F125" s="6">
        <f ca="1">INDEX(G$7:G$30,B125,1)</f>
        <v>-7.423</v>
      </c>
      <c r="G125" s="6">
        <f ca="1">INDEX(H$7:H$30,B125,1)</f>
        <v>-1.867</v>
      </c>
      <c r="H125" s="6">
        <f ca="1">INDEX(I$7:I$30,B125,1)</f>
        <v>-0.105</v>
      </c>
      <c r="I125" s="6">
        <f ca="1">INDEX(J$7:J$30,B125,1)</f>
        <v>-0.154</v>
      </c>
      <c r="J125" s="24">
        <f t="shared" ca="1" si="357"/>
        <v>-7.5280000000000005</v>
      </c>
      <c r="K125" s="24">
        <f t="shared" ca="1" si="357"/>
        <v>-2.0209999999999999</v>
      </c>
      <c r="L125" s="24">
        <f t="shared" ca="1" si="358"/>
        <v>-8.1342999999999996</v>
      </c>
      <c r="M125" s="24">
        <f t="shared" ca="1" si="350"/>
        <v>-4.2793999999999999</v>
      </c>
      <c r="N125" s="24">
        <f ca="1">IF($C$2&lt;=$C$3,L125,M125)</f>
        <v>-8.1342999999999996</v>
      </c>
      <c r="O125" s="24">
        <f t="shared" ca="1" si="359"/>
        <v>28.204000000000001</v>
      </c>
      <c r="P125" s="24">
        <f t="shared" ca="1" si="360"/>
        <v>9.1477000000000004</v>
      </c>
      <c r="Q125" s="24">
        <f t="shared" ca="1" si="361"/>
        <v>25.4163</v>
      </c>
      <c r="S125" s="38"/>
      <c r="T125" s="8">
        <f t="shared" ref="T125:T126" si="393">T124+1</f>
        <v>15</v>
      </c>
      <c r="U125" s="8" t="s">
        <v>9</v>
      </c>
      <c r="V125" s="6">
        <f ca="1">INDEX(W$7:W$30,T125,1)</f>
        <v>22.954999999999998</v>
      </c>
      <c r="W125" s="6">
        <f ca="1">INDEX(X$7:X$30,T125,1)</f>
        <v>14.069000000000001</v>
      </c>
      <c r="X125" s="6">
        <f ca="1">INDEX(Y$7:Y$30,T125,1)</f>
        <v>-10.547000000000001</v>
      </c>
      <c r="Y125" s="6">
        <f ca="1">INDEX(Z$7:Z$30,T125,1)</f>
        <v>-2.6520000000000001</v>
      </c>
      <c r="Z125" s="6">
        <f ca="1">INDEX(AA$7:AA$30,T125,1)</f>
        <v>-0.14899999999999999</v>
      </c>
      <c r="AA125" s="6">
        <f ca="1">INDEX(AB$7:AB$30,T125,1)</f>
        <v>-0.219</v>
      </c>
      <c r="AB125" s="24">
        <f t="shared" ca="1" si="362"/>
        <v>-10.696</v>
      </c>
      <c r="AC125" s="24">
        <f t="shared" ca="1" si="362"/>
        <v>-2.871</v>
      </c>
      <c r="AD125" s="24">
        <f t="shared" ca="1" si="363"/>
        <v>-11.5573</v>
      </c>
      <c r="AE125" s="24">
        <f t="shared" ca="1" si="351"/>
        <v>-6.0797999999999996</v>
      </c>
      <c r="AF125" s="24">
        <f ca="1">IF($C$2&lt;=$C$3,AD125,AE125)</f>
        <v>-11.5573</v>
      </c>
      <c r="AG125" s="24">
        <f t="shared" ca="1" si="364"/>
        <v>22.954999999999998</v>
      </c>
      <c r="AH125" s="24">
        <f t="shared" ca="1" si="365"/>
        <v>2.5117000000000012</v>
      </c>
      <c r="AI125" s="24">
        <f t="shared" ca="1" si="366"/>
        <v>25.626300000000001</v>
      </c>
      <c r="AK125" s="38"/>
      <c r="AL125" s="8">
        <f t="shared" ref="AL125:AL126" si="394">AL124+1</f>
        <v>15</v>
      </c>
      <c r="AM125" s="8" t="s">
        <v>9</v>
      </c>
      <c r="AN125" s="6">
        <f ca="1">INDEX(AO$7:AO$30,AL125,1)</f>
        <v>53.850999999999999</v>
      </c>
      <c r="AO125" s="6">
        <f ca="1">INDEX(AP$7:AP$30,AL125,1)</f>
        <v>32.432000000000002</v>
      </c>
      <c r="AP125" s="6">
        <f ca="1">INDEX(AQ$7:AQ$30,AL125,1)</f>
        <v>-12.923999999999999</v>
      </c>
      <c r="AQ125" s="6">
        <f ca="1">INDEX(AR$7:AR$30,AL125,1)</f>
        <v>-3.238</v>
      </c>
      <c r="AR125" s="6">
        <f ca="1">INDEX(AS$7:AS$30,AL125,1)</f>
        <v>-0.183</v>
      </c>
      <c r="AS125" s="6">
        <f ca="1">INDEX(AT$7:AT$30,AL125,1)</f>
        <v>-0.26900000000000002</v>
      </c>
      <c r="AT125" s="24">
        <f t="shared" ca="1" si="367"/>
        <v>-13.106999999999999</v>
      </c>
      <c r="AU125" s="24">
        <f t="shared" ca="1" si="367"/>
        <v>-3.5070000000000001</v>
      </c>
      <c r="AV125" s="24">
        <f t="shared" ca="1" si="368"/>
        <v>-14.159099999999999</v>
      </c>
      <c r="AW125" s="24">
        <f t="shared" ca="1" si="352"/>
        <v>-7.4390999999999998</v>
      </c>
      <c r="AX125" s="24">
        <f ca="1">IF($C$2&lt;=$C$3,AV125,AW125)</f>
        <v>-14.159099999999999</v>
      </c>
      <c r="AY125" s="24">
        <f t="shared" ca="1" si="369"/>
        <v>53.850999999999999</v>
      </c>
      <c r="AZ125" s="24">
        <f t="shared" ca="1" si="370"/>
        <v>18.272900000000003</v>
      </c>
      <c r="BA125" s="24">
        <f t="shared" ca="1" si="371"/>
        <v>46.591099999999997</v>
      </c>
      <c r="BC125" s="38"/>
      <c r="BD125" s="8">
        <f t="shared" ref="BD125:BD126" si="395">BD124+1</f>
        <v>15</v>
      </c>
      <c r="BE125" s="8" t="s">
        <v>9</v>
      </c>
      <c r="BF125" s="6">
        <f ca="1">INDEX(BG$7:BG$30,BD125,1)</f>
        <v>85.353999999999999</v>
      </c>
      <c r="BG125" s="6">
        <f ca="1">INDEX(BH$7:BH$30,BD125,1)</f>
        <v>51.116</v>
      </c>
      <c r="BH125" s="6">
        <f ca="1">INDEX(BI$7:BI$30,BD125,1)</f>
        <v>-81.772000000000006</v>
      </c>
      <c r="BI125" s="6">
        <f ca="1">INDEX(BJ$7:BJ$30,BD125,1)</f>
        <v>-20.562999999999999</v>
      </c>
      <c r="BJ125" s="6">
        <f ca="1">INDEX(BK$7:BK$30,BD125,1)</f>
        <v>-1.1599999999999999</v>
      </c>
      <c r="BK125" s="6">
        <f ca="1">INDEX(BL$7:BL$30,BD125,1)</f>
        <v>-1.706</v>
      </c>
      <c r="BL125" s="24">
        <f t="shared" ca="1" si="372"/>
        <v>-82.932000000000002</v>
      </c>
      <c r="BM125" s="24">
        <f t="shared" ca="1" si="372"/>
        <v>-22.268999999999998</v>
      </c>
      <c r="BN125" s="24">
        <f t="shared" ca="1" si="373"/>
        <v>-89.612700000000004</v>
      </c>
      <c r="BO125" s="24">
        <f t="shared" ca="1" si="353"/>
        <v>-47.148600000000002</v>
      </c>
      <c r="BP125" s="24">
        <f ca="1">IF($C$2&lt;=$C$3,BN125,BO125)</f>
        <v>-89.612700000000004</v>
      </c>
      <c r="BQ125" s="24">
        <f t="shared" ca="1" si="374"/>
        <v>85.353999999999999</v>
      </c>
      <c r="BR125" s="24">
        <f t="shared" ca="1" si="375"/>
        <v>-38.496700000000004</v>
      </c>
      <c r="BS125" s="24">
        <f t="shared" ca="1" si="376"/>
        <v>140.7287</v>
      </c>
      <c r="BU125" s="38"/>
      <c r="BV125" s="8">
        <f t="shared" ref="BV125:BV126" si="396">BV124+1</f>
        <v>15</v>
      </c>
      <c r="BW125" s="8" t="s">
        <v>9</v>
      </c>
      <c r="BX125" s="6">
        <f ca="1">INDEX(BY$7:BY$30,BV125,1)</f>
        <v>110.187</v>
      </c>
      <c r="BY125" s="6">
        <f ca="1">INDEX(BZ$7:BZ$30,BV125,1)</f>
        <v>66.046999999999997</v>
      </c>
      <c r="BZ125" s="6">
        <f ca="1">INDEX(CA$7:CA$30,BV125,1)</f>
        <v>-76.492999999999995</v>
      </c>
      <c r="CA125" s="6">
        <f ca="1">INDEX(CB$7:CB$30,BV125,1)</f>
        <v>-19.22</v>
      </c>
      <c r="CB125" s="6">
        <f ca="1">INDEX(CC$7:CC$30,BV125,1)</f>
        <v>-1.081</v>
      </c>
      <c r="CC125" s="6">
        <f ca="1">INDEX(CD$7:CD$30,BV125,1)</f>
        <v>-1.591</v>
      </c>
      <c r="CD125" s="24">
        <f t="shared" ca="1" si="377"/>
        <v>-77.573999999999998</v>
      </c>
      <c r="CE125" s="24">
        <f t="shared" ca="1" si="377"/>
        <v>-20.811</v>
      </c>
      <c r="CF125" s="24">
        <f t="shared" ca="1" si="378"/>
        <v>-83.817300000000003</v>
      </c>
      <c r="CG125" s="24">
        <f t="shared" ca="1" si="354"/>
        <v>-44.083199999999998</v>
      </c>
      <c r="CH125" s="24">
        <f ca="1">IF($C$2&lt;=$C$3,CF125,CG125)</f>
        <v>-83.817300000000003</v>
      </c>
      <c r="CI125" s="24">
        <f t="shared" ca="1" si="379"/>
        <v>110.187</v>
      </c>
      <c r="CJ125" s="24">
        <f t="shared" ca="1" si="380"/>
        <v>-17.770300000000006</v>
      </c>
      <c r="CK125" s="24">
        <f t="shared" ca="1" si="381"/>
        <v>149.86430000000001</v>
      </c>
      <c r="CM125" s="38"/>
      <c r="CN125" s="8">
        <f t="shared" ref="CN125:CN126" si="397">CN124+1</f>
        <v>15</v>
      </c>
      <c r="CO125" s="8" t="s">
        <v>9</v>
      </c>
      <c r="CP125" s="6">
        <f ca="1">INDEX(CQ$7:CQ$30,CN125,1)</f>
        <v>93.683000000000007</v>
      </c>
      <c r="CQ125" s="6">
        <f ca="1">INDEX(CR$7:CR$30,CN125,1)</f>
        <v>56.186</v>
      </c>
      <c r="CR125" s="6">
        <f ca="1">INDEX(CS$7:CS$30,CN125,1)</f>
        <v>-72.013000000000005</v>
      </c>
      <c r="CS125" s="6">
        <f ca="1">INDEX(CT$7:CT$30,CN125,1)</f>
        <v>-18.103999999999999</v>
      </c>
      <c r="CT125" s="6">
        <f ca="1">INDEX(CU$7:CU$30,CN125,1)</f>
        <v>-1.0209999999999999</v>
      </c>
      <c r="CU125" s="6">
        <f ca="1">INDEX(CV$7:CV$30,CN125,1)</f>
        <v>-1.502</v>
      </c>
      <c r="CV125" s="24">
        <f t="shared" ca="1" si="382"/>
        <v>-73.034000000000006</v>
      </c>
      <c r="CW125" s="24">
        <f t="shared" ca="1" si="382"/>
        <v>-19.605999999999998</v>
      </c>
      <c r="CX125" s="24">
        <f t="shared" ca="1" si="383"/>
        <v>-78.915800000000004</v>
      </c>
      <c r="CY125" s="24">
        <f t="shared" ca="1" si="355"/>
        <v>-41.516199999999998</v>
      </c>
      <c r="CZ125" s="24">
        <f ca="1">IF($C$2&lt;=$C$3,CX125,CY125)</f>
        <v>-78.915800000000004</v>
      </c>
      <c r="DA125" s="24">
        <f t="shared" ca="1" si="384"/>
        <v>93.683000000000007</v>
      </c>
      <c r="DB125" s="24">
        <f t="shared" ca="1" si="385"/>
        <v>-22.729800000000004</v>
      </c>
      <c r="DC125" s="24">
        <f t="shared" ca="1" si="386"/>
        <v>135.1018</v>
      </c>
      <c r="DE125" s="38"/>
      <c r="DF125" s="8">
        <f t="shared" ref="DF125:DF126" si="398">DF124+1</f>
        <v>15</v>
      </c>
      <c r="DG125" s="8" t="s">
        <v>9</v>
      </c>
      <c r="DH125" s="6">
        <f ca="1">INDEX(DI$7:DI$30,DF125,1)</f>
        <v>93.683000000000007</v>
      </c>
      <c r="DI125" s="6">
        <f ca="1">INDEX(DJ$7:DJ$30,DF125,1)</f>
        <v>56.186</v>
      </c>
      <c r="DJ125" s="6">
        <f ca="1">INDEX(DK$7:DK$30,DF125,1)</f>
        <v>-72.013000000000005</v>
      </c>
      <c r="DK125" s="6">
        <f ca="1">INDEX(DL$7:DL$30,DF125,1)</f>
        <v>-18.103999999999999</v>
      </c>
      <c r="DL125" s="6">
        <f ca="1">INDEX(DM$7:DM$30,DF125,1)</f>
        <v>-1.0209999999999999</v>
      </c>
      <c r="DM125" s="6">
        <f ca="1">INDEX(DN$7:DN$30,DF125,1)</f>
        <v>-1.502</v>
      </c>
      <c r="DN125" s="24">
        <f t="shared" ca="1" si="387"/>
        <v>-73.034000000000006</v>
      </c>
      <c r="DO125" s="24">
        <f t="shared" ca="1" si="387"/>
        <v>-19.605999999999998</v>
      </c>
      <c r="DP125" s="24">
        <f t="shared" ca="1" si="388"/>
        <v>-78.915800000000004</v>
      </c>
      <c r="DQ125" s="24">
        <f t="shared" ca="1" si="356"/>
        <v>-41.516199999999998</v>
      </c>
      <c r="DR125" s="24">
        <f ca="1">IF($C$2&lt;=$C$3,DP125,DQ125)</f>
        <v>-78.915800000000004</v>
      </c>
      <c r="DS125" s="24">
        <f t="shared" ca="1" si="389"/>
        <v>93.683000000000007</v>
      </c>
      <c r="DT125" s="24">
        <f t="shared" ca="1" si="390"/>
        <v>-22.729800000000004</v>
      </c>
      <c r="DU125" s="24">
        <f t="shared" ca="1" si="391"/>
        <v>135.1018</v>
      </c>
    </row>
    <row r="126" spans="1:126">
      <c r="B126" s="8">
        <f t="shared" si="392"/>
        <v>16</v>
      </c>
      <c r="C126" s="8" t="s">
        <v>8</v>
      </c>
      <c r="D126" s="6">
        <f ca="1">INDEX(E$7:E$30,B126,1)</f>
        <v>-28.713000000000001</v>
      </c>
      <c r="E126" s="6">
        <f ca="1">INDEX(F$7:F$30,B126,1)</f>
        <v>-17.591999999999999</v>
      </c>
      <c r="F126" s="6">
        <f ca="1">INDEX(G$7:G$30,B126,1)</f>
        <v>-7.423</v>
      </c>
      <c r="G126" s="6">
        <f ca="1">INDEX(H$7:H$30,B126,1)</f>
        <v>-1.867</v>
      </c>
      <c r="H126" s="6">
        <f ca="1">INDEX(I$7:I$30,B126,1)</f>
        <v>-0.105</v>
      </c>
      <c r="I126" s="6">
        <f ca="1">INDEX(J$7:J$30,B126,1)</f>
        <v>-0.154</v>
      </c>
      <c r="J126" s="24">
        <f t="shared" ca="1" si="357"/>
        <v>-7.5280000000000005</v>
      </c>
      <c r="K126" s="24">
        <f t="shared" ca="1" si="357"/>
        <v>-2.0209999999999999</v>
      </c>
      <c r="L126" s="24">
        <f t="shared" ca="1" si="358"/>
        <v>-8.1342999999999996</v>
      </c>
      <c r="M126" s="24">
        <f t="shared" ca="1" si="350"/>
        <v>-4.2793999999999999</v>
      </c>
      <c r="N126" s="24">
        <f ca="1">IF($C$2&lt;=$C$3,L126,M126)</f>
        <v>-8.1342999999999996</v>
      </c>
      <c r="O126" s="24">
        <f t="shared" ca="1" si="359"/>
        <v>-28.713000000000001</v>
      </c>
      <c r="P126" s="24">
        <f t="shared" ca="1" si="360"/>
        <v>-25.726299999999998</v>
      </c>
      <c r="Q126" s="24">
        <f t="shared" ca="1" si="361"/>
        <v>-9.4576999999999991</v>
      </c>
      <c r="S126" s="38"/>
      <c r="T126" s="8">
        <f t="shared" si="393"/>
        <v>16</v>
      </c>
      <c r="U126" s="8" t="s">
        <v>8</v>
      </c>
      <c r="V126" s="6">
        <f ca="1">INDEX(W$7:W$30,T126,1)</f>
        <v>-23.062999999999999</v>
      </c>
      <c r="W126" s="6">
        <f ca="1">INDEX(X$7:X$30,T126,1)</f>
        <v>-14.127000000000001</v>
      </c>
      <c r="X126" s="6">
        <f ca="1">INDEX(Y$7:Y$30,T126,1)</f>
        <v>-10.547000000000001</v>
      </c>
      <c r="Y126" s="6">
        <f ca="1">INDEX(Z$7:Z$30,T126,1)</f>
        <v>-2.6520000000000001</v>
      </c>
      <c r="Z126" s="6">
        <f ca="1">INDEX(AA$7:AA$30,T126,1)</f>
        <v>-0.14899999999999999</v>
      </c>
      <c r="AA126" s="6">
        <f ca="1">INDEX(AB$7:AB$30,T126,1)</f>
        <v>-0.219</v>
      </c>
      <c r="AB126" s="24">
        <f t="shared" ca="1" si="362"/>
        <v>-10.696</v>
      </c>
      <c r="AC126" s="24">
        <f t="shared" ca="1" si="362"/>
        <v>-2.871</v>
      </c>
      <c r="AD126" s="24">
        <f t="shared" ca="1" si="363"/>
        <v>-11.5573</v>
      </c>
      <c r="AE126" s="24">
        <f t="shared" ca="1" si="351"/>
        <v>-6.0797999999999996</v>
      </c>
      <c r="AF126" s="24">
        <f ca="1">IF($C$2&lt;=$C$3,AD126,AE126)</f>
        <v>-11.5573</v>
      </c>
      <c r="AG126" s="24">
        <f t="shared" ca="1" si="364"/>
        <v>-23.062999999999999</v>
      </c>
      <c r="AH126" s="24">
        <f t="shared" ca="1" si="365"/>
        <v>-25.6843</v>
      </c>
      <c r="AI126" s="24">
        <f t="shared" ca="1" si="366"/>
        <v>-2.569700000000001</v>
      </c>
      <c r="AK126" s="38"/>
      <c r="AL126" s="8">
        <f t="shared" si="394"/>
        <v>16</v>
      </c>
      <c r="AM126" s="8" t="s">
        <v>8</v>
      </c>
      <c r="AN126" s="6">
        <f ca="1">INDEX(AO$7:AO$30,AL126,1)</f>
        <v>-53.728999999999999</v>
      </c>
      <c r="AO126" s="6">
        <f ca="1">INDEX(AP$7:AP$30,AL126,1)</f>
        <v>-32.368000000000002</v>
      </c>
      <c r="AP126" s="6">
        <f ca="1">INDEX(AQ$7:AQ$30,AL126,1)</f>
        <v>-12.923999999999999</v>
      </c>
      <c r="AQ126" s="6">
        <f ca="1">INDEX(AR$7:AR$30,AL126,1)</f>
        <v>-3.238</v>
      </c>
      <c r="AR126" s="6">
        <f ca="1">INDEX(AS$7:AS$30,AL126,1)</f>
        <v>-0.183</v>
      </c>
      <c r="AS126" s="6">
        <f ca="1">INDEX(AT$7:AT$30,AL126,1)</f>
        <v>-0.26900000000000002</v>
      </c>
      <c r="AT126" s="24">
        <f t="shared" ca="1" si="367"/>
        <v>-13.106999999999999</v>
      </c>
      <c r="AU126" s="24">
        <f t="shared" ca="1" si="367"/>
        <v>-3.5070000000000001</v>
      </c>
      <c r="AV126" s="24">
        <f t="shared" ca="1" si="368"/>
        <v>-14.159099999999999</v>
      </c>
      <c r="AW126" s="24">
        <f t="shared" ca="1" si="352"/>
        <v>-7.4390999999999998</v>
      </c>
      <c r="AX126" s="24">
        <f ca="1">IF($C$2&lt;=$C$3,AV126,AW126)</f>
        <v>-14.159099999999999</v>
      </c>
      <c r="AY126" s="24">
        <f t="shared" ca="1" si="369"/>
        <v>-53.728999999999999</v>
      </c>
      <c r="AZ126" s="24">
        <f t="shared" ca="1" si="370"/>
        <v>-46.527100000000004</v>
      </c>
      <c r="BA126" s="24">
        <f t="shared" ca="1" si="371"/>
        <v>-18.208900000000003</v>
      </c>
      <c r="BC126" s="38"/>
      <c r="BD126" s="8">
        <f t="shared" si="395"/>
        <v>16</v>
      </c>
      <c r="BE126" s="8" t="s">
        <v>8</v>
      </c>
      <c r="BF126" s="6">
        <f ca="1">INDEX(BG$7:BG$30,BD126,1)</f>
        <v>-83.477999999999994</v>
      </c>
      <c r="BG126" s="6">
        <f ca="1">INDEX(BH$7:BH$30,BD126,1)</f>
        <v>-50.1</v>
      </c>
      <c r="BH126" s="6">
        <f ca="1">INDEX(BI$7:BI$30,BD126,1)</f>
        <v>-81.772000000000006</v>
      </c>
      <c r="BI126" s="6">
        <f ca="1">INDEX(BJ$7:BJ$30,BD126,1)</f>
        <v>-20.562999999999999</v>
      </c>
      <c r="BJ126" s="6">
        <f ca="1">INDEX(BK$7:BK$30,BD126,1)</f>
        <v>-1.1599999999999999</v>
      </c>
      <c r="BK126" s="6">
        <f ca="1">INDEX(BL$7:BL$30,BD126,1)</f>
        <v>-1.706</v>
      </c>
      <c r="BL126" s="24">
        <f t="shared" ca="1" si="372"/>
        <v>-82.932000000000002</v>
      </c>
      <c r="BM126" s="24">
        <f t="shared" ca="1" si="372"/>
        <v>-22.268999999999998</v>
      </c>
      <c r="BN126" s="24">
        <f t="shared" ca="1" si="373"/>
        <v>-89.612700000000004</v>
      </c>
      <c r="BO126" s="24">
        <f t="shared" ca="1" si="353"/>
        <v>-47.148600000000002</v>
      </c>
      <c r="BP126" s="24">
        <f ca="1">IF($C$2&lt;=$C$3,BN126,BO126)</f>
        <v>-89.612700000000004</v>
      </c>
      <c r="BQ126" s="24">
        <f t="shared" ca="1" si="374"/>
        <v>-83.477999999999994</v>
      </c>
      <c r="BR126" s="24">
        <f t="shared" ca="1" si="375"/>
        <v>-139.71270000000001</v>
      </c>
      <c r="BS126" s="24">
        <f t="shared" ca="1" si="376"/>
        <v>39.512700000000002</v>
      </c>
      <c r="BU126" s="38"/>
      <c r="BV126" s="8">
        <f t="shared" si="396"/>
        <v>16</v>
      </c>
      <c r="BW126" s="8" t="s">
        <v>8</v>
      </c>
      <c r="BX126" s="6">
        <f ca="1">INDEX(BY$7:BY$30,BV126,1)</f>
        <v>-111.405</v>
      </c>
      <c r="BY126" s="6">
        <f ca="1">INDEX(BZ$7:BZ$30,BV126,1)</f>
        <v>-66.799000000000007</v>
      </c>
      <c r="BZ126" s="6">
        <f ca="1">INDEX(CA$7:CA$30,BV126,1)</f>
        <v>-76.492999999999995</v>
      </c>
      <c r="CA126" s="6">
        <f ca="1">INDEX(CB$7:CB$30,BV126,1)</f>
        <v>-19.22</v>
      </c>
      <c r="CB126" s="6">
        <f ca="1">INDEX(CC$7:CC$30,BV126,1)</f>
        <v>-1.081</v>
      </c>
      <c r="CC126" s="6">
        <f ca="1">INDEX(CD$7:CD$30,BV126,1)</f>
        <v>-1.591</v>
      </c>
      <c r="CD126" s="24">
        <f t="shared" ca="1" si="377"/>
        <v>-77.573999999999998</v>
      </c>
      <c r="CE126" s="24">
        <f t="shared" ca="1" si="377"/>
        <v>-20.811</v>
      </c>
      <c r="CF126" s="24">
        <f t="shared" ca="1" si="378"/>
        <v>-83.817300000000003</v>
      </c>
      <c r="CG126" s="24">
        <f t="shared" ca="1" si="354"/>
        <v>-44.083199999999998</v>
      </c>
      <c r="CH126" s="24">
        <f ca="1">IF($C$2&lt;=$C$3,CF126,CG126)</f>
        <v>-83.817300000000003</v>
      </c>
      <c r="CI126" s="24">
        <f t="shared" ca="1" si="379"/>
        <v>-111.405</v>
      </c>
      <c r="CJ126" s="24">
        <f t="shared" ca="1" si="380"/>
        <v>-150.61630000000002</v>
      </c>
      <c r="CK126" s="24">
        <f t="shared" ca="1" si="381"/>
        <v>17.018299999999996</v>
      </c>
      <c r="CM126" s="38"/>
      <c r="CN126" s="8">
        <f t="shared" si="397"/>
        <v>16</v>
      </c>
      <c r="CO126" s="8" t="s">
        <v>8</v>
      </c>
      <c r="CP126" s="6">
        <f ca="1">INDEX(CQ$7:CQ$30,CN126,1)</f>
        <v>-96.253</v>
      </c>
      <c r="CQ126" s="6">
        <f ca="1">INDEX(CR$7:CR$30,CN126,1)</f>
        <v>-57.682000000000002</v>
      </c>
      <c r="CR126" s="6">
        <f ca="1">INDEX(CS$7:CS$30,CN126,1)</f>
        <v>-72.013000000000005</v>
      </c>
      <c r="CS126" s="6">
        <f ca="1">INDEX(CT$7:CT$30,CN126,1)</f>
        <v>-18.103999999999999</v>
      </c>
      <c r="CT126" s="6">
        <f ca="1">INDEX(CU$7:CU$30,CN126,1)</f>
        <v>-1.0209999999999999</v>
      </c>
      <c r="CU126" s="6">
        <f ca="1">INDEX(CV$7:CV$30,CN126,1)</f>
        <v>-1.502</v>
      </c>
      <c r="CV126" s="24">
        <f t="shared" ca="1" si="382"/>
        <v>-73.034000000000006</v>
      </c>
      <c r="CW126" s="24">
        <f t="shared" ca="1" si="382"/>
        <v>-19.605999999999998</v>
      </c>
      <c r="CX126" s="24">
        <f t="shared" ca="1" si="383"/>
        <v>-78.915800000000004</v>
      </c>
      <c r="CY126" s="24">
        <f t="shared" ca="1" si="355"/>
        <v>-41.516199999999998</v>
      </c>
      <c r="CZ126" s="24">
        <f ca="1">IF($C$2&lt;=$C$3,CX126,CY126)</f>
        <v>-78.915800000000004</v>
      </c>
      <c r="DA126" s="24">
        <f t="shared" ca="1" si="384"/>
        <v>-96.253</v>
      </c>
      <c r="DB126" s="24">
        <f t="shared" ca="1" si="385"/>
        <v>-136.59780000000001</v>
      </c>
      <c r="DC126" s="24">
        <f t="shared" ca="1" si="386"/>
        <v>21.233800000000002</v>
      </c>
      <c r="DE126" s="38"/>
      <c r="DF126" s="8">
        <f t="shared" si="398"/>
        <v>16</v>
      </c>
      <c r="DG126" s="8" t="s">
        <v>8</v>
      </c>
      <c r="DH126" s="6">
        <f ca="1">INDEX(DI$7:DI$30,DF126,1)</f>
        <v>-96.253</v>
      </c>
      <c r="DI126" s="6">
        <f ca="1">INDEX(DJ$7:DJ$30,DF126,1)</f>
        <v>-57.682000000000002</v>
      </c>
      <c r="DJ126" s="6">
        <f ca="1">INDEX(DK$7:DK$30,DF126,1)</f>
        <v>-72.013000000000005</v>
      </c>
      <c r="DK126" s="6">
        <f ca="1">INDEX(DL$7:DL$30,DF126,1)</f>
        <v>-18.103999999999999</v>
      </c>
      <c r="DL126" s="6">
        <f ca="1">INDEX(DM$7:DM$30,DF126,1)</f>
        <v>-1.0209999999999999</v>
      </c>
      <c r="DM126" s="6">
        <f ca="1">INDEX(DN$7:DN$30,DF126,1)</f>
        <v>-1.502</v>
      </c>
      <c r="DN126" s="24">
        <f t="shared" ca="1" si="387"/>
        <v>-73.034000000000006</v>
      </c>
      <c r="DO126" s="24">
        <f t="shared" ca="1" si="387"/>
        <v>-19.605999999999998</v>
      </c>
      <c r="DP126" s="24">
        <f t="shared" ca="1" si="388"/>
        <v>-78.915800000000004</v>
      </c>
      <c r="DQ126" s="24">
        <f t="shared" ca="1" si="356"/>
        <v>-41.516199999999998</v>
      </c>
      <c r="DR126" s="24">
        <f ca="1">IF($C$2&lt;=$C$3,DP126,DQ126)</f>
        <v>-78.915800000000004</v>
      </c>
      <c r="DS126" s="24">
        <f t="shared" ca="1" si="389"/>
        <v>-96.253</v>
      </c>
      <c r="DT126" s="24">
        <f t="shared" ca="1" si="390"/>
        <v>-136.59780000000001</v>
      </c>
      <c r="DU126" s="24">
        <f t="shared" ca="1" si="391"/>
        <v>21.233800000000002</v>
      </c>
    </row>
    <row r="127" spans="1:126">
      <c r="C127" s="8" t="s">
        <v>58</v>
      </c>
      <c r="D127" s="6"/>
      <c r="E127" s="6"/>
      <c r="F127" s="6"/>
      <c r="G127" s="6"/>
      <c r="H127" s="6"/>
      <c r="I127" s="6"/>
      <c r="J127" s="6"/>
      <c r="K127" s="6"/>
      <c r="O127" s="24">
        <f ca="1">MIN(P116,MAX(0,P116/2-(O123-O124)/P117/P116))</f>
        <v>2.32896937646046</v>
      </c>
      <c r="P127" s="24">
        <f ca="1">MIN(P116,MAX(0,P116/2-(P123-P124)/P118/P116))</f>
        <v>1.2328525549119691</v>
      </c>
      <c r="Q127" s="24">
        <f ca="1">MIN(P116,MAX(0,P116/2-(Q123-Q124)/P118/P116))</f>
        <v>3.4252250960601023</v>
      </c>
      <c r="S127" s="38"/>
      <c r="U127" s="8" t="s">
        <v>58</v>
      </c>
      <c r="V127" s="6"/>
      <c r="W127" s="6"/>
      <c r="X127" s="6"/>
      <c r="Y127" s="6"/>
      <c r="Z127" s="6"/>
      <c r="AA127" s="6"/>
      <c r="AB127" s="6"/>
      <c r="AC127" s="6"/>
      <c r="AG127" s="24">
        <f ca="1">MIN(AH116,MAX(0,AH116/2-(AG123-AG124)/AH117/AH116))</f>
        <v>1.8955452214350905</v>
      </c>
      <c r="AH127" s="24">
        <f ca="1">MIN(AH116,MAX(0,AH116/2-(AH123-AH124)/AH118/AH116))</f>
        <v>0.33855866080295072</v>
      </c>
      <c r="AI127" s="24">
        <f ca="1">MIN(AH116,MAX(0,AH116/2-(AI123-AI124)/AH118/AH116))</f>
        <v>3.4535678819690734</v>
      </c>
      <c r="AK127" s="38"/>
      <c r="AM127" s="8" t="s">
        <v>58</v>
      </c>
      <c r="AN127" s="6"/>
      <c r="AO127" s="6"/>
      <c r="AP127" s="6"/>
      <c r="AQ127" s="6"/>
      <c r="AR127" s="6"/>
      <c r="AS127" s="6"/>
      <c r="AT127" s="6"/>
      <c r="AU127" s="6"/>
      <c r="AY127" s="24">
        <f ca="1">MIN(AZ116,MAX(0,AZ116/2-(AY123-AY124)/AZ117/AZ116))</f>
        <v>1.5016917642684513</v>
      </c>
      <c r="AZ127" s="24">
        <f ca="1">MIN(AZ116,MAX(0,AZ116/2-(AZ123-AZ124)/AZ118/AZ116))</f>
        <v>0.84598765432098766</v>
      </c>
      <c r="BA127" s="24">
        <f ca="1">MIN(AZ116,MAX(0,AZ116/2-(BA123-BA124)/AZ118/AZ116))</f>
        <v>2.1569753086419752</v>
      </c>
      <c r="BC127" s="38"/>
      <c r="BE127" s="8" t="s">
        <v>58</v>
      </c>
      <c r="BF127" s="6"/>
      <c r="BG127" s="6"/>
      <c r="BH127" s="6"/>
      <c r="BI127" s="6"/>
      <c r="BJ127" s="6"/>
      <c r="BK127" s="6"/>
      <c r="BL127" s="6"/>
      <c r="BM127" s="6"/>
      <c r="BQ127" s="24">
        <f ca="1">MIN(BR116,MAX(0,BR116/2-(BQ123-BQ124)/BR117/BR116))</f>
        <v>1.6177750663381352</v>
      </c>
      <c r="BR127" s="24">
        <f ca="1">MIN(BR116,MAX(0,BR116/2-(BR123-BR124)/BR118/BR116))</f>
        <v>0</v>
      </c>
      <c r="BS127" s="24">
        <f ca="1">MIN(BR116,MAX(0,BR116/2-(BS123-BS124)/BR118/BR116))</f>
        <v>3.2</v>
      </c>
      <c r="BU127" s="38"/>
      <c r="BW127" s="8" t="s">
        <v>58</v>
      </c>
      <c r="BX127" s="6"/>
      <c r="BY127" s="6"/>
      <c r="BZ127" s="6"/>
      <c r="CA127" s="6"/>
      <c r="CB127" s="6"/>
      <c r="CC127" s="6"/>
      <c r="CD127" s="6"/>
      <c r="CE127" s="6"/>
      <c r="CI127" s="24">
        <f ca="1">MIN(CJ116,MAX(0,CJ116/2-(CI123-CI124)/CJ117/CJ116))</f>
        <v>2.0884517491606198</v>
      </c>
      <c r="CJ127" s="24">
        <f ca="1">MIN(CJ116,MAX(0,CJ116/2-(CJ123-CJ124)/CJ118/CJ116))</f>
        <v>0</v>
      </c>
      <c r="CK127" s="24">
        <f ca="1">MIN(CJ116,MAX(0,CJ116/2-(CK123-CK124)/CJ118/CJ116))</f>
        <v>4.2</v>
      </c>
      <c r="CM127" s="38"/>
      <c r="CO127" s="8" t="s">
        <v>58</v>
      </c>
      <c r="CP127" s="6"/>
      <c r="CQ127" s="6"/>
      <c r="CR127" s="6"/>
      <c r="CS127" s="6"/>
      <c r="CT127" s="6"/>
      <c r="CU127" s="6"/>
      <c r="CV127" s="6"/>
      <c r="CW127" s="6"/>
      <c r="DA127" s="24">
        <f ca="1">MIN(DB116,MAX(0,DB116/2-(DA123-DA124)/DB117/DB116))</f>
        <v>1.7756338977339736</v>
      </c>
      <c r="DB127" s="24">
        <f ca="1">MIN(DB116,MAX(0,DB116/2-(DB123-DB124)/DB118/DB116))</f>
        <v>0</v>
      </c>
      <c r="DC127" s="24">
        <f ca="1">MIN(DB116,MAX(0,DB116/2-(DC123-DC124)/DB118/DB116))</f>
        <v>3.6</v>
      </c>
      <c r="DE127" s="38"/>
      <c r="DG127" s="8" t="s">
        <v>58</v>
      </c>
      <c r="DH127" s="6"/>
      <c r="DI127" s="6"/>
      <c r="DJ127" s="6"/>
      <c r="DK127" s="6"/>
      <c r="DL127" s="6"/>
      <c r="DM127" s="6"/>
      <c r="DN127" s="6"/>
      <c r="DO127" s="6"/>
      <c r="DS127" s="24">
        <f ca="1">MIN(DT116,MAX(0,DT116/2-(DS123-DS124)/DT117/DT116))</f>
        <v>1.7756338977339736</v>
      </c>
      <c r="DT127" s="24">
        <f ca="1">MIN(DT116,MAX(0,DT116/2-(DT123-DT124)/DT118/DT116))</f>
        <v>0</v>
      </c>
      <c r="DU127" s="24">
        <f ca="1">MIN(DT116,MAX(0,DT116/2-(DU123-DU124)/DT118/DT116))</f>
        <v>3.6</v>
      </c>
    </row>
    <row r="128" spans="1:126">
      <c r="C128" s="8" t="s">
        <v>66</v>
      </c>
      <c r="O128" s="24">
        <f ca="1">O123+(P117*P116/2-(O123-O124)/P116)*O127-P117*O127^2/2</f>
        <v>11.645915548550732</v>
      </c>
      <c r="P128" s="24">
        <f ca="1">P123+(P118*P116/2-(P123-P124)/P116)*P127-P118*P127^2/2</f>
        <v>12.143123316187516</v>
      </c>
      <c r="Q128" s="24">
        <f ca="1">Q123+(P118*P116/2-(Q123-Q124)/P116)*Q127-P118*Q127^2/2</f>
        <v>11.044139416702563</v>
      </c>
      <c r="S128" s="38"/>
      <c r="U128" s="8" t="s">
        <v>66</v>
      </c>
      <c r="AG128" s="24">
        <f ca="1">AG123+(AH117*AH116/2-(AG123-AG124)/AH116)*AG127-AH117*AG127^2/2</f>
        <v>6.8551701617902303</v>
      </c>
      <c r="AH128" s="24">
        <f ca="1">AH123+(AH118*AH116/2-(AH123-AH124)/AH116)*AH127-AH118*AH127^2/2</f>
        <v>13.377747496845387</v>
      </c>
      <c r="AI128" s="24">
        <f ca="1">AI123+(AH118*AH116/2-(AI123-AI124)/AH116)*AI127-AH118*AI127^2/2</f>
        <v>13.035156438016585</v>
      </c>
      <c r="AK128" s="38"/>
      <c r="AM128" s="8" t="s">
        <v>66</v>
      </c>
      <c r="AY128" s="24">
        <f ca="1">AY123+(AZ117*AZ116/2-(AY123-AY124)/AZ116)*AY127-AZ117*AY127^2/2</f>
        <v>13.303551316849486</v>
      </c>
      <c r="AZ128" s="24">
        <f ca="1">AZ123+(AZ118*AZ116/2-(AZ123-AZ124)/AZ116)*AZ127-AZ118*AZ127^2/2</f>
        <v>15.441207201646098</v>
      </c>
      <c r="BA128" s="24">
        <f ca="1">BA123+(AZ118*AZ116/2-(BA123-BA124)/AZ116)*BA127-AZ118*BA127^2/2</f>
        <v>9.8677588065843622</v>
      </c>
      <c r="BC128" s="38"/>
      <c r="BE128" s="8" t="s">
        <v>66</v>
      </c>
      <c r="BQ128" s="24">
        <f ca="1">BQ123+(BR117*BR116/2-(BQ123-BQ124)/BR116)*BQ127-BR117*BQ127^2/2</f>
        <v>25.493634839700107</v>
      </c>
      <c r="BR128" s="24">
        <f ca="1">BR123+(BR118*BR116/2-(BR123-BR124)/BR116)*BR127-BR118*BR127^2/2</f>
        <v>95.286899999999989</v>
      </c>
      <c r="BS128" s="24">
        <f ca="1">BS123+(BR118*BR116/2-(BS123-BS124)/BR116)*BS127-BR118*BS127^2/2</f>
        <v>140.99469999999997</v>
      </c>
      <c r="BU128" s="38"/>
      <c r="BW128" s="8" t="s">
        <v>66</v>
      </c>
      <c r="CI128" s="24">
        <f ca="1">CI123+(CJ117*CJ116/2-(CI123-CI124)/CJ116)*CI127-CJ117*CI127^2/2</f>
        <v>41.357818092130714</v>
      </c>
      <c r="CJ128" s="24">
        <f ca="1">CJ123+(CJ118*CJ116/2-(CJ123-CJ124)/CJ116)*CJ127-CJ118*CJ127^2/2</f>
        <v>131.5908</v>
      </c>
      <c r="CK128" s="24">
        <f ca="1">CK123+(CJ118*CJ116/2-(CK123-CK124)/CJ116)*CK127-CJ118*CK127^2/2</f>
        <v>130.52780000000001</v>
      </c>
      <c r="CM128" s="38"/>
      <c r="CO128" s="8" t="s">
        <v>66</v>
      </c>
      <c r="DA128" s="24">
        <f ca="1">DA123+(DB117*DB116/2-(DA123-DA124)/DB116)*DA127-DB117*DA127^2/2</f>
        <v>39.096861989067676</v>
      </c>
      <c r="DB128" s="24">
        <f ca="1">DB123+(DB118*DB116/2-(DB123-DB124)/DB116)*DB127-DB118*DB127^2/2</f>
        <v>131.84449999999998</v>
      </c>
      <c r="DC128" s="24">
        <f ca="1">DC123+(DB118*DB116/2-(DC123-DC124)/DB116)*DC127-DB118*DC127^2/2</f>
        <v>96.61869999999999</v>
      </c>
      <c r="DE128" s="38"/>
      <c r="DG128" s="8" t="s">
        <v>66</v>
      </c>
      <c r="DS128" s="24">
        <f ca="1">DS123+(DT117*DT116/2-(DS123-DS124)/DT116)*DS127-DT117*DS127^2/2</f>
        <v>39.096861989067676</v>
      </c>
      <c r="DT128" s="24">
        <f ca="1">DT123+(DT118*DT116/2-(DT123-DT124)/DT116)*DT127-DT118*DT127^2/2</f>
        <v>131.84449999999998</v>
      </c>
      <c r="DU128" s="24">
        <f ca="1">DU123+(DT118*DT116/2-(DU123-DU124)/DT116)*DU127-DT118*DU127^2/2</f>
        <v>96.61869999999999</v>
      </c>
    </row>
    <row r="129" spans="1:126">
      <c r="S129" s="38"/>
      <c r="AK129" s="38"/>
      <c r="BC129" s="38"/>
      <c r="BU129" s="38"/>
      <c r="CM129" s="38"/>
      <c r="DE129" s="38"/>
    </row>
    <row r="130" spans="1:126" s="21" customFormat="1">
      <c r="D130" s="23" t="s">
        <v>32</v>
      </c>
      <c r="E130" s="23" t="s">
        <v>33</v>
      </c>
      <c r="F130" s="23" t="s">
        <v>34</v>
      </c>
      <c r="G130" s="23" t="s">
        <v>35</v>
      </c>
      <c r="H130" s="23" t="s">
        <v>36</v>
      </c>
      <c r="I130" s="23" t="s">
        <v>37</v>
      </c>
      <c r="J130" s="23" t="s">
        <v>39</v>
      </c>
      <c r="K130" s="23" t="s">
        <v>40</v>
      </c>
      <c r="L130" s="23" t="s">
        <v>41</v>
      </c>
      <c r="M130" s="23" t="s">
        <v>42</v>
      </c>
      <c r="N130" s="23" t="s">
        <v>53</v>
      </c>
      <c r="O130" s="20" t="s">
        <v>32</v>
      </c>
      <c r="P130" s="23" t="s">
        <v>51</v>
      </c>
      <c r="Q130" s="23" t="s">
        <v>52</v>
      </c>
      <c r="S130" s="40"/>
      <c r="V130" s="23" t="s">
        <v>32</v>
      </c>
      <c r="W130" s="23" t="s">
        <v>33</v>
      </c>
      <c r="X130" s="23" t="s">
        <v>34</v>
      </c>
      <c r="Y130" s="23" t="s">
        <v>35</v>
      </c>
      <c r="Z130" s="23" t="s">
        <v>36</v>
      </c>
      <c r="AA130" s="23" t="s">
        <v>37</v>
      </c>
      <c r="AB130" s="23" t="s">
        <v>39</v>
      </c>
      <c r="AC130" s="23" t="s">
        <v>40</v>
      </c>
      <c r="AD130" s="23" t="s">
        <v>41</v>
      </c>
      <c r="AE130" s="23" t="s">
        <v>42</v>
      </c>
      <c r="AF130" s="23" t="s">
        <v>53</v>
      </c>
      <c r="AG130" s="20" t="s">
        <v>32</v>
      </c>
      <c r="AH130" s="23" t="s">
        <v>51</v>
      </c>
      <c r="AI130" s="23" t="s">
        <v>52</v>
      </c>
      <c r="AK130" s="40"/>
      <c r="AN130" s="23" t="s">
        <v>32</v>
      </c>
      <c r="AO130" s="23" t="s">
        <v>33</v>
      </c>
      <c r="AP130" s="23" t="s">
        <v>34</v>
      </c>
      <c r="AQ130" s="23" t="s">
        <v>35</v>
      </c>
      <c r="AR130" s="23" t="s">
        <v>36</v>
      </c>
      <c r="AS130" s="23" t="s">
        <v>37</v>
      </c>
      <c r="AT130" s="23" t="s">
        <v>39</v>
      </c>
      <c r="AU130" s="23" t="s">
        <v>40</v>
      </c>
      <c r="AV130" s="23" t="s">
        <v>41</v>
      </c>
      <c r="AW130" s="23" t="s">
        <v>42</v>
      </c>
      <c r="AX130" s="23" t="s">
        <v>53</v>
      </c>
      <c r="AY130" s="20" t="s">
        <v>32</v>
      </c>
      <c r="AZ130" s="23" t="s">
        <v>51</v>
      </c>
      <c r="BA130" s="23" t="s">
        <v>52</v>
      </c>
      <c r="BC130" s="40"/>
      <c r="BF130" s="23" t="s">
        <v>32</v>
      </c>
      <c r="BG130" s="23" t="s">
        <v>33</v>
      </c>
      <c r="BH130" s="23" t="s">
        <v>34</v>
      </c>
      <c r="BI130" s="23" t="s">
        <v>35</v>
      </c>
      <c r="BJ130" s="23" t="s">
        <v>36</v>
      </c>
      <c r="BK130" s="23" t="s">
        <v>37</v>
      </c>
      <c r="BL130" s="23" t="s">
        <v>39</v>
      </c>
      <c r="BM130" s="23" t="s">
        <v>40</v>
      </c>
      <c r="BN130" s="23" t="s">
        <v>41</v>
      </c>
      <c r="BO130" s="23" t="s">
        <v>42</v>
      </c>
      <c r="BP130" s="23" t="s">
        <v>53</v>
      </c>
      <c r="BQ130" s="20" t="s">
        <v>32</v>
      </c>
      <c r="BR130" s="23" t="s">
        <v>51</v>
      </c>
      <c r="BS130" s="23" t="s">
        <v>52</v>
      </c>
      <c r="BU130" s="40"/>
      <c r="BX130" s="23" t="s">
        <v>32</v>
      </c>
      <c r="BY130" s="23" t="s">
        <v>33</v>
      </c>
      <c r="BZ130" s="23" t="s">
        <v>34</v>
      </c>
      <c r="CA130" s="23" t="s">
        <v>35</v>
      </c>
      <c r="CB130" s="23" t="s">
        <v>36</v>
      </c>
      <c r="CC130" s="23" t="s">
        <v>37</v>
      </c>
      <c r="CD130" s="23" t="s">
        <v>39</v>
      </c>
      <c r="CE130" s="23" t="s">
        <v>40</v>
      </c>
      <c r="CF130" s="23" t="s">
        <v>41</v>
      </c>
      <c r="CG130" s="23" t="s">
        <v>42</v>
      </c>
      <c r="CH130" s="23" t="s">
        <v>53</v>
      </c>
      <c r="CI130" s="20" t="s">
        <v>32</v>
      </c>
      <c r="CJ130" s="23" t="s">
        <v>51</v>
      </c>
      <c r="CK130" s="23" t="s">
        <v>52</v>
      </c>
      <c r="CM130" s="40"/>
      <c r="CP130" s="23" t="s">
        <v>32</v>
      </c>
      <c r="CQ130" s="23" t="s">
        <v>33</v>
      </c>
      <c r="CR130" s="23" t="s">
        <v>34</v>
      </c>
      <c r="CS130" s="23" t="s">
        <v>35</v>
      </c>
      <c r="CT130" s="23" t="s">
        <v>36</v>
      </c>
      <c r="CU130" s="23" t="s">
        <v>37</v>
      </c>
      <c r="CV130" s="23" t="s">
        <v>39</v>
      </c>
      <c r="CW130" s="23" t="s">
        <v>40</v>
      </c>
      <c r="CX130" s="23" t="s">
        <v>41</v>
      </c>
      <c r="CY130" s="23" t="s">
        <v>42</v>
      </c>
      <c r="CZ130" s="23" t="s">
        <v>53</v>
      </c>
      <c r="DA130" s="20" t="s">
        <v>32</v>
      </c>
      <c r="DB130" s="23" t="s">
        <v>51</v>
      </c>
      <c r="DC130" s="23" t="s">
        <v>52</v>
      </c>
      <c r="DE130" s="40"/>
      <c r="DH130" s="23" t="s">
        <v>32</v>
      </c>
      <c r="DI130" s="23" t="s">
        <v>33</v>
      </c>
      <c r="DJ130" s="23" t="s">
        <v>34</v>
      </c>
      <c r="DK130" s="23" t="s">
        <v>35</v>
      </c>
      <c r="DL130" s="23" t="s">
        <v>36</v>
      </c>
      <c r="DM130" s="23" t="s">
        <v>37</v>
      </c>
      <c r="DN130" s="23" t="s">
        <v>39</v>
      </c>
      <c r="DO130" s="23" t="s">
        <v>40</v>
      </c>
      <c r="DP130" s="23" t="s">
        <v>41</v>
      </c>
      <c r="DQ130" s="23" t="s">
        <v>42</v>
      </c>
      <c r="DR130" s="23" t="s">
        <v>53</v>
      </c>
      <c r="DS130" s="20" t="s">
        <v>32</v>
      </c>
      <c r="DT130" s="23" t="s">
        <v>51</v>
      </c>
      <c r="DU130" s="23" t="s">
        <v>52</v>
      </c>
    </row>
    <row r="131" spans="1:126" s="21" customFormat="1">
      <c r="A131" s="22" t="s">
        <v>38</v>
      </c>
      <c r="C131" s="8" t="s">
        <v>11</v>
      </c>
      <c r="D131" s="24">
        <f ca="1">D123+D125*F119/100-P117*F119^2/20000</f>
        <v>-17.1026375</v>
      </c>
      <c r="E131" s="24">
        <f ca="1">E123+E125*F119/100-P118*F119^2/20000</f>
        <v>-10.480175000000001</v>
      </c>
      <c r="F131" s="24">
        <f ca="1">F123-(F123-F124)/P116*F119/100</f>
        <v>16.676553191489361</v>
      </c>
      <c r="G131" s="24">
        <f ca="1">G123-(G123-G124)/P116*F119/100</f>
        <v>4.1959148936170214</v>
      </c>
      <c r="H131" s="24">
        <f ca="1">H123-(H123-H124)/P116*F119/100</f>
        <v>0.23432978723404255</v>
      </c>
      <c r="I131" s="24">
        <f ca="1">I123-(I123-I124)/P116*F119/100</f>
        <v>0.34495744680851065</v>
      </c>
      <c r="J131" s="24">
        <f ca="1">(ABS(F131)+ABS(H131))*SIGN(F131)</f>
        <v>16.910882978723404</v>
      </c>
      <c r="K131" s="24">
        <f ca="1">(ABS(G131)+ABS(I131))*SIGN(G131)</f>
        <v>4.5408723404255324</v>
      </c>
      <c r="L131" s="24">
        <f ca="1">(ABS(J131)+0.3*ABS(K131))*SIGN(J131)</f>
        <v>18.273144680851065</v>
      </c>
      <c r="M131" s="24">
        <f t="shared" ref="M131:M134" ca="1" si="399">(ABS(K131)+0.3*ABS(J131))*SIGN(K131)</f>
        <v>9.6141372340425537</v>
      </c>
      <c r="N131" s="24">
        <f ca="1">IF($C$2&lt;=$C$3,L131,M131)</f>
        <v>18.273144680851065</v>
      </c>
      <c r="O131" s="24">
        <f ca="1">D131</f>
        <v>-17.1026375</v>
      </c>
      <c r="P131" s="24">
        <f ca="1">E131+N131</f>
        <v>7.7929696808510638</v>
      </c>
      <c r="Q131" s="24">
        <f ca="1">E131-N131</f>
        <v>-28.753319680851064</v>
      </c>
      <c r="S131" s="35" t="s">
        <v>38</v>
      </c>
      <c r="U131" s="8" t="s">
        <v>11</v>
      </c>
      <c r="V131" s="24">
        <f ca="1">V123+V125*X119/100-AH117*X119^2/20000</f>
        <v>-11.593987500000001</v>
      </c>
      <c r="W131" s="24">
        <f ca="1">W123+W125*X119/100-AH118*X119^2/20000</f>
        <v>-7.1041249999999998</v>
      </c>
      <c r="X131" s="24">
        <f ca="1">X123-(X123-X124)/AH116*X119/100</f>
        <v>18.571973684210526</v>
      </c>
      <c r="Y131" s="24">
        <f ca="1">Y123-(Y123-Y124)/AH116*X119/100</f>
        <v>4.6692236842105261</v>
      </c>
      <c r="Z131" s="24">
        <f ca="1">Z123-(Z123-Z124)/AH116*X119/100</f>
        <v>0.26169736842105262</v>
      </c>
      <c r="AA131" s="24">
        <f ca="1">AA123-(AA123-AA124)/AH116*X119/100</f>
        <v>0.38519736842105262</v>
      </c>
      <c r="AB131" s="24">
        <f ca="1">(ABS(X131)+ABS(Z131))*SIGN(X131)</f>
        <v>18.83367105263158</v>
      </c>
      <c r="AC131" s="24">
        <f ca="1">(ABS(Y131)+ABS(AA131))*SIGN(Y131)</f>
        <v>5.0544210526315787</v>
      </c>
      <c r="AD131" s="24">
        <f ca="1">(ABS(AB131)+0.3*ABS(AC131))*SIGN(AB131)</f>
        <v>20.349997368421054</v>
      </c>
      <c r="AE131" s="24">
        <f t="shared" ref="AE131:AE134" ca="1" si="400">(ABS(AC131)+0.3*ABS(AB131))*SIGN(AC131)</f>
        <v>10.704522368421053</v>
      </c>
      <c r="AF131" s="24">
        <f ca="1">IF($C$2&lt;=$C$3,AD131,AE131)</f>
        <v>20.349997368421054</v>
      </c>
      <c r="AG131" s="24">
        <f ca="1">V131</f>
        <v>-11.593987500000001</v>
      </c>
      <c r="AH131" s="24">
        <f ca="1">W131+AF131</f>
        <v>13.245872368421054</v>
      </c>
      <c r="AI131" s="24">
        <f ca="1">W131-AF131</f>
        <v>-27.454122368421054</v>
      </c>
      <c r="AK131" s="35" t="s">
        <v>38</v>
      </c>
      <c r="AM131" s="8" t="s">
        <v>11</v>
      </c>
      <c r="AN131" s="24">
        <f ca="1">AN123+AN125*AP119/100-AZ117*AP119^2/20000</f>
        <v>-19.455774999999996</v>
      </c>
      <c r="AO131" s="24">
        <f ca="1">AO123+AO125*AP119/100-AZ118*AP119^2/20000</f>
        <v>-11.712200000000001</v>
      </c>
      <c r="AP131" s="24">
        <f ca="1">AP123-(AP123-AP124)/AZ116*AP119/100</f>
        <v>20.009450000000001</v>
      </c>
      <c r="AQ131" s="24">
        <f ca="1">AQ123-(AQ123-AQ124)/AZ116*AP119/100</f>
        <v>5.0173500000000004</v>
      </c>
      <c r="AR131" s="24">
        <f ca="1">AR123-(AR123-AR124)/AZ116*AP119/100</f>
        <v>0.28255000000000002</v>
      </c>
      <c r="AS131" s="24">
        <f ca="1">AS123-(AS123-AS124)/AZ116*AP119/100</f>
        <v>0.41565000000000002</v>
      </c>
      <c r="AT131" s="24">
        <f ca="1">(ABS(AP131)+ABS(AR131))*SIGN(AP131)</f>
        <v>20.292000000000002</v>
      </c>
      <c r="AU131" s="24">
        <f ca="1">(ABS(AQ131)+ABS(AS131))*SIGN(AQ131)</f>
        <v>5.4330000000000007</v>
      </c>
      <c r="AV131" s="24">
        <f ca="1">(ABS(AT131)+0.3*ABS(AU131))*SIGN(AT131)</f>
        <v>21.921900000000001</v>
      </c>
      <c r="AW131" s="24">
        <f t="shared" ref="AW131:AW134" ca="1" si="401">(ABS(AU131)+0.3*ABS(AT131))*SIGN(AU131)</f>
        <v>11.520600000000002</v>
      </c>
      <c r="AX131" s="24">
        <f ca="1">IF($C$2&lt;=$C$3,AV131,AW131)</f>
        <v>21.921900000000001</v>
      </c>
      <c r="AY131" s="24">
        <f ca="1">AN131</f>
        <v>-19.455774999999996</v>
      </c>
      <c r="AZ131" s="24">
        <f ca="1">AO131+AX131</f>
        <v>10.2097</v>
      </c>
      <c r="BA131" s="24">
        <f ca="1">AO131-AX131</f>
        <v>-33.634100000000004</v>
      </c>
      <c r="BC131" s="35" t="s">
        <v>38</v>
      </c>
      <c r="BE131" s="8" t="s">
        <v>11</v>
      </c>
      <c r="BF131" s="24">
        <f ca="1">BF123+BF125*BH119/100-BR117*BH119^2/20000</f>
        <v>-31.338450000000002</v>
      </c>
      <c r="BG131" s="24">
        <f ca="1">BG123+BG125*BH119/100-BR118*BH119^2/20000</f>
        <v>-18.739437499999998</v>
      </c>
      <c r="BH131" s="24">
        <f ca="1">BH123-(BH123-BH124)/BR116*BH119/100</f>
        <v>98.456218749999991</v>
      </c>
      <c r="BI131" s="24">
        <f ca="1">BI123-(BI123-BI124)/BR116*BH119/100</f>
        <v>24.743484375000001</v>
      </c>
      <c r="BJ131" s="24">
        <f ca="1">BJ123-(BJ123-BJ124)/BR116*BH119/100</f>
        <v>1.39909375</v>
      </c>
      <c r="BK131" s="24">
        <f ca="1">BK123-(BK123-BK124)/BR116*BH119/100</f>
        <v>2.0591093749999998</v>
      </c>
      <c r="BL131" s="24">
        <f ca="1">(ABS(BH131)+ABS(BJ131))*SIGN(BH131)</f>
        <v>99.855312499999997</v>
      </c>
      <c r="BM131" s="24">
        <f ca="1">(ABS(BI131)+ABS(BK131))*SIGN(BI131)</f>
        <v>26.80259375</v>
      </c>
      <c r="BN131" s="24">
        <f ca="1">(ABS(BL131)+0.3*ABS(BM131))*SIGN(BL131)</f>
        <v>107.896090625</v>
      </c>
      <c r="BO131" s="24">
        <f t="shared" ref="BO131:BO134" ca="1" si="402">(ABS(BM131)+0.3*ABS(BL131))*SIGN(BM131)</f>
        <v>56.759187499999996</v>
      </c>
      <c r="BP131" s="24">
        <f ca="1">IF($C$2&lt;=$C$3,BN131,BO131)</f>
        <v>107.896090625</v>
      </c>
      <c r="BQ131" s="24">
        <f ca="1">BF131</f>
        <v>-31.338450000000002</v>
      </c>
      <c r="BR131" s="24">
        <f ca="1">BG131+BP131</f>
        <v>89.156653125000005</v>
      </c>
      <c r="BS131" s="24">
        <f ca="1">BG131-BP131</f>
        <v>-126.63552812499999</v>
      </c>
      <c r="BU131" s="35" t="s">
        <v>38</v>
      </c>
      <c r="BW131" s="8" t="s">
        <v>11</v>
      </c>
      <c r="BX131" s="24">
        <f ca="1">BX123+BX125*BZ119/100-CJ117*BZ119^2/20000</f>
        <v>-38.368099999999998</v>
      </c>
      <c r="BY131" s="24">
        <f ca="1">BY123+BY125*BZ119/100-CJ118*BZ119^2/20000</f>
        <v>-22.987887499999999</v>
      </c>
      <c r="BZ131" s="24">
        <f ca="1">BZ123-(BZ123-BZ124)/CJ116*BZ119/100</f>
        <v>133.62733333333333</v>
      </c>
      <c r="CA131" s="24">
        <f ca="1">CA123-(CA123-CA124)/CJ116*BZ119/100</f>
        <v>33.57416666666667</v>
      </c>
      <c r="CB131" s="24">
        <f ca="1">CB123-(CB123-CB124)/CJ116*BZ119/100</f>
        <v>1.8885833333333333</v>
      </c>
      <c r="CC131" s="24">
        <f ca="1">CC123-(CC123-CC124)/CJ116*BZ119/100</f>
        <v>2.7783333333333333</v>
      </c>
      <c r="CD131" s="24">
        <f ca="1">(ABS(BZ131)+ABS(CB131))*SIGN(BZ131)</f>
        <v>135.51591666666667</v>
      </c>
      <c r="CE131" s="24">
        <f ca="1">(ABS(CA131)+ABS(CC131))*SIGN(CA131)</f>
        <v>36.352500000000006</v>
      </c>
      <c r="CF131" s="24">
        <f ca="1">(ABS(CD131)+0.3*ABS(CE131))*SIGN(CD131)</f>
        <v>146.42166666666668</v>
      </c>
      <c r="CG131" s="24">
        <f t="shared" ref="CG131:CG134" ca="1" si="403">(ABS(CE131)+0.3*ABS(CD131))*SIGN(CE131)</f>
        <v>77.007275000000007</v>
      </c>
      <c r="CH131" s="24">
        <f ca="1">IF($C$2&lt;=$C$3,CF131,CG131)</f>
        <v>146.42166666666668</v>
      </c>
      <c r="CI131" s="24">
        <f ca="1">BX131</f>
        <v>-38.368099999999998</v>
      </c>
      <c r="CJ131" s="24">
        <f ca="1">BY131+CH131</f>
        <v>123.43377916666668</v>
      </c>
      <c r="CK131" s="24">
        <f ca="1">BY131-CH131</f>
        <v>-169.40955416666668</v>
      </c>
      <c r="CM131" s="35" t="s">
        <v>38</v>
      </c>
      <c r="CO131" s="8" t="s">
        <v>11</v>
      </c>
      <c r="CP131" s="24">
        <f ca="1">CP123+CP125*CR119/100-DB117*CR119^2/20000</f>
        <v>-14.518499999999998</v>
      </c>
      <c r="CQ131" s="24">
        <f ca="1">CQ123+CQ125*CR119/100-DB118*CR119^2/20000</f>
        <v>-8.7432375000000011</v>
      </c>
      <c r="CR131" s="24">
        <f ca="1">CR123-(CR123-CR124)/DB116*CR119/100</f>
        <v>119.26252777777779</v>
      </c>
      <c r="CS131" s="24">
        <f ca="1">CS123-(CS123-CS124)/DB116*CR119/100</f>
        <v>29.999347222222223</v>
      </c>
      <c r="CT131" s="24">
        <f ca="1">CT123-(CT123-CT124)/DB116*CR119/100</f>
        <v>1.6877083333333334</v>
      </c>
      <c r="CU131" s="24">
        <f ca="1">CU123-(CU123-CU124)/DB116*CR119/100</f>
        <v>2.4833194444444446</v>
      </c>
      <c r="CV131" s="24">
        <f ca="1">(ABS(CR131)+ABS(CT131))*SIGN(CR131)</f>
        <v>120.95023611111112</v>
      </c>
      <c r="CW131" s="24">
        <f ca="1">(ABS(CS131)+ABS(CU131))*SIGN(CS131)</f>
        <v>32.482666666666667</v>
      </c>
      <c r="CX131" s="24">
        <f ca="1">(ABS(CV131)+0.3*ABS(CW131))*SIGN(CV131)</f>
        <v>130.69503611111114</v>
      </c>
      <c r="CY131" s="24">
        <f t="shared" ref="CY131:CY134" ca="1" si="404">(ABS(CW131)+0.3*ABS(CV131))*SIGN(CW131)</f>
        <v>68.76773750000001</v>
      </c>
      <c r="CZ131" s="24">
        <f ca="1">IF($C$2&lt;=$C$3,CX131,CY131)</f>
        <v>130.69503611111114</v>
      </c>
      <c r="DA131" s="24">
        <f ca="1">CP131</f>
        <v>-14.518499999999998</v>
      </c>
      <c r="DB131" s="24">
        <f ca="1">CQ131+CZ131</f>
        <v>121.95179861111113</v>
      </c>
      <c r="DC131" s="24">
        <f ca="1">CQ131-CZ131</f>
        <v>-139.43827361111113</v>
      </c>
      <c r="DE131" s="35" t="s">
        <v>38</v>
      </c>
      <c r="DG131" s="8" t="s">
        <v>11</v>
      </c>
      <c r="DH131" s="24">
        <f ca="1">DH123+DH125*DJ119/100-DT117*DJ119^2/20000</f>
        <v>-14.518499999999998</v>
      </c>
      <c r="DI131" s="24">
        <f ca="1">DI123+DI125*DJ119/100-DT118*DJ119^2/20000</f>
        <v>-8.7432375000000011</v>
      </c>
      <c r="DJ131" s="24">
        <f ca="1">DJ123-(DJ123-DJ124)/DT116*DJ119/100</f>
        <v>119.26252777777779</v>
      </c>
      <c r="DK131" s="24">
        <f ca="1">DK123-(DK123-DK124)/DT116*DJ119/100</f>
        <v>29.999347222222223</v>
      </c>
      <c r="DL131" s="24">
        <f ca="1">DL123-(DL123-DL124)/DT116*DJ119/100</f>
        <v>1.6877083333333334</v>
      </c>
      <c r="DM131" s="24">
        <f ca="1">DM123-(DM123-DM124)/DT116*DJ119/100</f>
        <v>2.4833194444444446</v>
      </c>
      <c r="DN131" s="24">
        <f ca="1">(ABS(DJ131)+ABS(DL131))*SIGN(DJ131)</f>
        <v>120.95023611111112</v>
      </c>
      <c r="DO131" s="24">
        <f ca="1">(ABS(DK131)+ABS(DM131))*SIGN(DK131)</f>
        <v>32.482666666666667</v>
      </c>
      <c r="DP131" s="24">
        <f ca="1">(ABS(DN131)+0.3*ABS(DO131))*SIGN(DN131)</f>
        <v>130.69503611111114</v>
      </c>
      <c r="DQ131" s="24">
        <f t="shared" ref="DQ131:DQ134" ca="1" si="405">(ABS(DO131)+0.3*ABS(DN131))*SIGN(DO131)</f>
        <v>68.76773750000001</v>
      </c>
      <c r="DR131" s="24">
        <f ca="1">IF($C$2&lt;=$C$3,DP131,DQ131)</f>
        <v>130.69503611111114</v>
      </c>
      <c r="DS131" s="24">
        <f ca="1">DH131</f>
        <v>-14.518499999999998</v>
      </c>
      <c r="DT131" s="24">
        <f ca="1">DI131+DR131</f>
        <v>121.95179861111113</v>
      </c>
      <c r="DU131" s="24">
        <f ca="1">DI131-DR131</f>
        <v>-139.43827361111113</v>
      </c>
    </row>
    <row r="132" spans="1:126" s="21" customFormat="1">
      <c r="C132" s="8" t="s">
        <v>10</v>
      </c>
      <c r="D132" s="24">
        <f ca="1">D124-D126*F120/100-P117*F120^2/20000</f>
        <v>-18.223287499999998</v>
      </c>
      <c r="E132" s="24">
        <f ca="1">E124-E126*F120/100-P118*F120^2/20000</f>
        <v>-11.164675000000001</v>
      </c>
      <c r="F132" s="24">
        <f ca="1">F124-(F124-F123)/P116*F119/100</f>
        <v>-15.984553191489361</v>
      </c>
      <c r="G132" s="24">
        <f ca="1">G124-(G124-G123)/P116*F119/100</f>
        <v>-4.0199148936170213</v>
      </c>
      <c r="H132" s="24">
        <f ca="1">H124-(H124-H123)/P116*F119/100</f>
        <v>-0.22532978723404254</v>
      </c>
      <c r="I132" s="24">
        <f ca="1">I124-(I124-I123)/P116*F119/100</f>
        <v>-0.33095744680851064</v>
      </c>
      <c r="J132" s="24">
        <f t="shared" ref="J132:K134" ca="1" si="406">(ABS(F132)+ABS(H132))*SIGN(F132)</f>
        <v>-16.209882978723403</v>
      </c>
      <c r="K132" s="24">
        <f t="shared" ca="1" si="406"/>
        <v>-4.3508723404255321</v>
      </c>
      <c r="L132" s="24">
        <f t="shared" ref="L132:L134" ca="1" si="407">(ABS(J132)+0.3*ABS(K132))*SIGN(J132)</f>
        <v>-17.515144680851062</v>
      </c>
      <c r="M132" s="24">
        <f t="shared" ca="1" si="399"/>
        <v>-9.2138372340425541</v>
      </c>
      <c r="N132" s="24">
        <f ca="1">IF($C$2&lt;=$C$3,L132,M132)</f>
        <v>-17.515144680851062</v>
      </c>
      <c r="O132" s="24">
        <f t="shared" ref="O132:O134" ca="1" si="408">D132</f>
        <v>-18.223287499999998</v>
      </c>
      <c r="P132" s="24">
        <f t="shared" ref="P132:P134" ca="1" si="409">E132+N132</f>
        <v>-28.679819680851061</v>
      </c>
      <c r="Q132" s="24">
        <f t="shared" ref="Q132:Q134" ca="1" si="410">E132-N132</f>
        <v>6.3504696808510612</v>
      </c>
      <c r="S132" s="40"/>
      <c r="U132" s="8" t="s">
        <v>10</v>
      </c>
      <c r="V132" s="24">
        <f ca="1">V124-V126*X120/100-AH117*X120^2/20000</f>
        <v>-11.7827875</v>
      </c>
      <c r="W132" s="24">
        <f ca="1">W124-W126*X120/100-AH118*X120^2/20000</f>
        <v>-7.2064250000000012</v>
      </c>
      <c r="X132" s="24">
        <f ca="1">X124-(X124-X123)/AH116*X119/100</f>
        <v>-18.341973684210526</v>
      </c>
      <c r="Y132" s="24">
        <f ca="1">Y124-(Y124-Y123)/AH116*X119/100</f>
        <v>-4.6122236842105258</v>
      </c>
      <c r="Z132" s="24">
        <f ca="1">Z124-(Z124-Z123)/AH116*X119/100</f>
        <v>-0.25869736842105268</v>
      </c>
      <c r="AA132" s="24">
        <f ca="1">AA124-(AA124-AA123)/AH116*X119/100</f>
        <v>-0.38019736842105262</v>
      </c>
      <c r="AB132" s="24">
        <f t="shared" ref="AB132:AC134" ca="1" si="411">(ABS(X132)+ABS(Z132))*SIGN(X132)</f>
        <v>-18.600671052631579</v>
      </c>
      <c r="AC132" s="24">
        <f t="shared" ca="1" si="411"/>
        <v>-4.9924210526315784</v>
      </c>
      <c r="AD132" s="24">
        <f t="shared" ref="AD132:AD134" ca="1" si="412">(ABS(AB132)+0.3*ABS(AC132))*SIGN(AB132)</f>
        <v>-20.098397368421054</v>
      </c>
      <c r="AE132" s="24">
        <f t="shared" ca="1" si="400"/>
        <v>-10.572622368421051</v>
      </c>
      <c r="AF132" s="24">
        <f ca="1">IF($C$2&lt;=$C$3,AD132,AE132)</f>
        <v>-20.098397368421054</v>
      </c>
      <c r="AG132" s="24">
        <f t="shared" ref="AG132:AG134" ca="1" si="413">V132</f>
        <v>-11.7827875</v>
      </c>
      <c r="AH132" s="24">
        <f t="shared" ref="AH132:AH134" ca="1" si="414">W132+AF132</f>
        <v>-27.304822368421057</v>
      </c>
      <c r="AI132" s="24">
        <f t="shared" ref="AI132:AI134" ca="1" si="415">W132-AF132</f>
        <v>12.891972368421053</v>
      </c>
      <c r="AK132" s="40"/>
      <c r="AM132" s="8" t="s">
        <v>10</v>
      </c>
      <c r="AN132" s="24">
        <f ca="1">AN124-AN126*AP120/100-AZ117*AP120^2/20000</f>
        <v>-19.292074999999997</v>
      </c>
      <c r="AO132" s="24">
        <f ca="1">AO124-AO126*AP120/100-AZ118*AP120^2/20000</f>
        <v>-11.6258</v>
      </c>
      <c r="AP132" s="24">
        <f ca="1">AP124-(AP124-AP123)/AZ116*AP119/100</f>
        <v>-14.884450000000001</v>
      </c>
      <c r="AQ132" s="24">
        <f ca="1">AQ124-(AQ124-AQ123)/AZ116*AP119/100</f>
        <v>-3.7243499999999998</v>
      </c>
      <c r="AR132" s="24">
        <f ca="1">AR124-(AR124-AR123)/AZ116*AP119/100</f>
        <v>-0.21154999999999999</v>
      </c>
      <c r="AS132" s="24">
        <f ca="1">AS124-(AS124-AS123)/AZ116*AP119/100</f>
        <v>-0.31064999999999998</v>
      </c>
      <c r="AT132" s="24">
        <f t="shared" ref="AT132:AU134" ca="1" si="416">(ABS(AP132)+ABS(AR132))*SIGN(AP132)</f>
        <v>-15.096000000000002</v>
      </c>
      <c r="AU132" s="24">
        <f t="shared" ca="1" si="416"/>
        <v>-4.0350000000000001</v>
      </c>
      <c r="AV132" s="24">
        <f t="shared" ref="AV132:AV134" ca="1" si="417">(ABS(AT132)+0.3*ABS(AU132))*SIGN(AT132)</f>
        <v>-16.306500000000003</v>
      </c>
      <c r="AW132" s="24">
        <f t="shared" ca="1" si="401"/>
        <v>-8.5638000000000005</v>
      </c>
      <c r="AX132" s="24">
        <f ca="1">IF($C$2&lt;=$C$3,AV132,AW132)</f>
        <v>-16.306500000000003</v>
      </c>
      <c r="AY132" s="24">
        <f t="shared" ref="AY132:AY134" ca="1" si="418">AN132</f>
        <v>-19.292074999999997</v>
      </c>
      <c r="AZ132" s="24">
        <f t="shared" ref="AZ132:AZ134" ca="1" si="419">AO132+AX132</f>
        <v>-27.932300000000005</v>
      </c>
      <c r="BA132" s="24">
        <f t="shared" ref="BA132:BA134" ca="1" si="420">AO132-AX132</f>
        <v>4.6807000000000034</v>
      </c>
      <c r="BC132" s="40"/>
      <c r="BE132" s="8" t="s">
        <v>10</v>
      </c>
      <c r="BF132" s="24">
        <f ca="1">BF124-BF126*BH120/100-BR117*BH120^2/20000</f>
        <v>-14.561249999999996</v>
      </c>
      <c r="BG132" s="24">
        <f ca="1">BG124-BG126*BH120/100-BR118*BH120^2/20000</f>
        <v>-8.8283374999999982</v>
      </c>
      <c r="BH132" s="24">
        <f ca="1">BH124-(BH124-BH123)/BR116*BH119/100</f>
        <v>-138.68221875</v>
      </c>
      <c r="BI132" s="24">
        <f ca="1">BI124-(BI124-BI123)/BR116*BH119/100</f>
        <v>-34.890484375</v>
      </c>
      <c r="BJ132" s="24">
        <f ca="1">BJ124-(BJ124-BJ123)/BR116*BH119/100</f>
        <v>-1.9630937500000001</v>
      </c>
      <c r="BK132" s="24">
        <f ca="1">BK124-(BK124-BK123)/BR116*BH119/100</f>
        <v>-2.888109375</v>
      </c>
      <c r="BL132" s="24">
        <f t="shared" ref="BL132:BM134" ca="1" si="421">(ABS(BH132)+ABS(BJ132))*SIGN(BH132)</f>
        <v>-140.64531250000002</v>
      </c>
      <c r="BM132" s="24">
        <f t="shared" ca="1" si="421"/>
        <v>-37.778593749999999</v>
      </c>
      <c r="BN132" s="24">
        <f t="shared" ref="BN132:BN134" ca="1" si="422">(ABS(BL132)+0.3*ABS(BM132))*SIGN(BL132)</f>
        <v>-151.97889062500002</v>
      </c>
      <c r="BO132" s="24">
        <f t="shared" ca="1" si="402"/>
        <v>-79.972187500000004</v>
      </c>
      <c r="BP132" s="24">
        <f ca="1">IF($C$2&lt;=$C$3,BN132,BO132)</f>
        <v>-151.97889062500002</v>
      </c>
      <c r="BQ132" s="24">
        <f t="shared" ref="BQ132:BQ134" ca="1" si="423">BF132</f>
        <v>-14.561249999999996</v>
      </c>
      <c r="BR132" s="24">
        <f t="shared" ref="BR132:BR134" ca="1" si="424">BG132+BP132</f>
        <v>-160.80722812500002</v>
      </c>
      <c r="BS132" s="24">
        <f t="shared" ref="BS132:BS134" ca="1" si="425">BG132-BP132</f>
        <v>143.15055312500002</v>
      </c>
      <c r="BU132" s="40"/>
      <c r="BW132" s="8" t="s">
        <v>10</v>
      </c>
      <c r="BX132" s="24">
        <f ca="1">BX124-BX126*BZ120/100-CJ117*BZ120^2/20000</f>
        <v>-40.500799999999991</v>
      </c>
      <c r="BY132" s="24">
        <f ca="1">BY124-BY126*BZ120/100-CJ118*BZ120^2/20000</f>
        <v>-24.305687499999998</v>
      </c>
      <c r="BZ132" s="24">
        <f ca="1">BZ124-(BZ124-BZ123)/CJ116*BZ119/100</f>
        <v>-134.09933333333333</v>
      </c>
      <c r="CA132" s="24">
        <f ca="1">CA124-(CA124-CA123)/CJ116*BZ119/100</f>
        <v>-33.694166666666668</v>
      </c>
      <c r="CB132" s="24">
        <f ca="1">CB124-(CB124-CB123)/CJ116*BZ119/100</f>
        <v>-1.8955833333333334</v>
      </c>
      <c r="CC132" s="24">
        <f ca="1">CC124-(CC124-CC123)/CJ116*BZ119/100</f>
        <v>-2.7883333333333336</v>
      </c>
      <c r="CD132" s="24">
        <f t="shared" ref="CD132:CE134" ca="1" si="426">(ABS(BZ132)+ABS(CB132))*SIGN(BZ132)</f>
        <v>-135.99491666666665</v>
      </c>
      <c r="CE132" s="24">
        <f t="shared" ca="1" si="426"/>
        <v>-36.482500000000002</v>
      </c>
      <c r="CF132" s="24">
        <f t="shared" ref="CF132:CF134" ca="1" si="427">(ABS(CD132)+0.3*ABS(CE132))*SIGN(CD132)</f>
        <v>-146.93966666666665</v>
      </c>
      <c r="CG132" s="24">
        <f t="shared" ca="1" si="403"/>
        <v>-77.280974999999998</v>
      </c>
      <c r="CH132" s="24">
        <f ca="1">IF($C$2&lt;=$C$3,CF132,CG132)</f>
        <v>-146.93966666666665</v>
      </c>
      <c r="CI132" s="24">
        <f t="shared" ref="CI132:CI134" ca="1" si="428">BX132</f>
        <v>-40.500799999999991</v>
      </c>
      <c r="CJ132" s="24">
        <f t="shared" ref="CJ132:CJ134" ca="1" si="429">BY132+CH132</f>
        <v>-171.24535416666666</v>
      </c>
      <c r="CK132" s="24">
        <f t="shared" ref="CK132:CK134" ca="1" si="430">BY132-CH132</f>
        <v>122.63397916666665</v>
      </c>
      <c r="CM132" s="40"/>
      <c r="CO132" s="8" t="s">
        <v>10</v>
      </c>
      <c r="CP132" s="24">
        <f ca="1">CP124-CP126*CR120/100-DB117*CR120^2/20000</f>
        <v>-34.8596</v>
      </c>
      <c r="CQ132" s="24">
        <f ca="1">CQ124-CQ126*CR120/100-DB118*CR120^2/20000</f>
        <v>-20.865537499999999</v>
      </c>
      <c r="CR132" s="24">
        <f ca="1">CR124-(CR124-CR123)/DB116*CR119/100</f>
        <v>-89.574527777777774</v>
      </c>
      <c r="CS132" s="24">
        <f ca="1">CS124-(CS124-CS123)/DB116*CR119/100</f>
        <v>-22.504347222222226</v>
      </c>
      <c r="CT132" s="24">
        <f ca="1">CT124-(CT124-CT123)/DB116*CR119/100</f>
        <v>-1.2727083333333333</v>
      </c>
      <c r="CU132" s="24">
        <f ca="1">CU124-(CU124-CU123)/DB116*CR119/100</f>
        <v>-1.8723194444444446</v>
      </c>
      <c r="CV132" s="24">
        <f t="shared" ref="CV132:CW134" ca="1" si="431">(ABS(CR132)+ABS(CT132))*SIGN(CR132)</f>
        <v>-90.847236111111101</v>
      </c>
      <c r="CW132" s="24">
        <f t="shared" ca="1" si="431"/>
        <v>-24.376666666666669</v>
      </c>
      <c r="CX132" s="24">
        <f t="shared" ref="CX132:CX134" ca="1" si="432">(ABS(CV132)+0.3*ABS(CW132))*SIGN(CV132)</f>
        <v>-98.160236111111104</v>
      </c>
      <c r="CY132" s="24">
        <f t="shared" ca="1" si="404"/>
        <v>-51.630837499999998</v>
      </c>
      <c r="CZ132" s="24">
        <f ca="1">IF($C$2&lt;=$C$3,CX132,CY132)</f>
        <v>-98.160236111111104</v>
      </c>
      <c r="DA132" s="24">
        <f t="shared" ref="DA132:DA134" ca="1" si="433">CP132</f>
        <v>-34.8596</v>
      </c>
      <c r="DB132" s="24">
        <f t="shared" ref="DB132:DB134" ca="1" si="434">CQ132+CZ132</f>
        <v>-119.02577361111111</v>
      </c>
      <c r="DC132" s="24">
        <f t="shared" ref="DC132:DC134" ca="1" si="435">CQ132-CZ132</f>
        <v>77.294698611111102</v>
      </c>
      <c r="DE132" s="40"/>
      <c r="DG132" s="8" t="s">
        <v>10</v>
      </c>
      <c r="DH132" s="24">
        <f ca="1">DH124-DH126*DJ120/100-DT117*DJ120^2/20000</f>
        <v>-18.247</v>
      </c>
      <c r="DI132" s="24">
        <f ca="1">DI124-DI126*DJ120/100-DT118*DJ120^2/20000</f>
        <v>-10.910637499999998</v>
      </c>
      <c r="DJ132" s="24">
        <f ca="1">DJ124-(DJ124-DJ123)/DT116*DJ119/100</f>
        <v>-89.574527777777774</v>
      </c>
      <c r="DK132" s="24">
        <f ca="1">DK124-(DK124-DK123)/DT116*DJ119/100</f>
        <v>-22.504347222222226</v>
      </c>
      <c r="DL132" s="24">
        <f ca="1">DL124-(DL124-DL123)/DT116*DJ119/100</f>
        <v>-1.2727083333333333</v>
      </c>
      <c r="DM132" s="24">
        <f ca="1">DM124-(DM124-DM123)/DT116*DJ119/100</f>
        <v>-1.8723194444444446</v>
      </c>
      <c r="DN132" s="24">
        <f t="shared" ref="DN132:DO134" ca="1" si="436">(ABS(DJ132)+ABS(DL132))*SIGN(DJ132)</f>
        <v>-90.847236111111101</v>
      </c>
      <c r="DO132" s="24">
        <f t="shared" ca="1" si="436"/>
        <v>-24.376666666666669</v>
      </c>
      <c r="DP132" s="24">
        <f t="shared" ref="DP132:DP134" ca="1" si="437">(ABS(DN132)+0.3*ABS(DO132))*SIGN(DN132)</f>
        <v>-98.160236111111104</v>
      </c>
      <c r="DQ132" s="24">
        <f t="shared" ca="1" si="405"/>
        <v>-51.630837499999998</v>
      </c>
      <c r="DR132" s="24">
        <f ca="1">IF($C$2&lt;=$C$3,DP132,DQ132)</f>
        <v>-98.160236111111104</v>
      </c>
      <c r="DS132" s="24">
        <f t="shared" ref="DS132:DS134" ca="1" si="438">DH132</f>
        <v>-18.247</v>
      </c>
      <c r="DT132" s="24">
        <f t="shared" ref="DT132:DT134" ca="1" si="439">DI132+DR132</f>
        <v>-109.0708736111111</v>
      </c>
      <c r="DU132" s="24">
        <f t="shared" ref="DU132:DU134" ca="1" si="440">DI132-DR132</f>
        <v>87.249598611111111</v>
      </c>
    </row>
    <row r="133" spans="1:126" s="21" customFormat="1">
      <c r="C133" s="8" t="s">
        <v>9</v>
      </c>
      <c r="D133" s="24">
        <f ca="1">D125-P117*F119/100</f>
        <v>26.387499999999999</v>
      </c>
      <c r="E133" s="24">
        <f ca="1">E125-P118*F119/100</f>
        <v>16.169</v>
      </c>
      <c r="F133" s="24">
        <f t="shared" ref="F133:I134" ca="1" si="441">F125</f>
        <v>-7.423</v>
      </c>
      <c r="G133" s="24">
        <f t="shared" ca="1" si="441"/>
        <v>-1.867</v>
      </c>
      <c r="H133" s="24">
        <f t="shared" ca="1" si="441"/>
        <v>-0.105</v>
      </c>
      <c r="I133" s="24">
        <f t="shared" ca="1" si="441"/>
        <v>-0.154</v>
      </c>
      <c r="J133" s="24">
        <f t="shared" ca="1" si="406"/>
        <v>-7.5280000000000005</v>
      </c>
      <c r="K133" s="24">
        <f t="shared" ca="1" si="406"/>
        <v>-2.0209999999999999</v>
      </c>
      <c r="L133" s="24">
        <f t="shared" ca="1" si="407"/>
        <v>-8.1342999999999996</v>
      </c>
      <c r="M133" s="24">
        <f t="shared" ca="1" si="399"/>
        <v>-4.2793999999999999</v>
      </c>
      <c r="N133" s="24">
        <f ca="1">IF($C$2&lt;=$C$3,L133,M133)</f>
        <v>-8.1342999999999996</v>
      </c>
      <c r="O133" s="24">
        <f t="shared" ca="1" si="408"/>
        <v>26.387499999999999</v>
      </c>
      <c r="P133" s="24">
        <f t="shared" ca="1" si="409"/>
        <v>8.0347000000000008</v>
      </c>
      <c r="Q133" s="24">
        <f t="shared" ca="1" si="410"/>
        <v>24.3033</v>
      </c>
      <c r="S133" s="40"/>
      <c r="U133" s="8" t="s">
        <v>9</v>
      </c>
      <c r="V133" s="24">
        <f ca="1">V125-AH117*X119/100</f>
        <v>21.138499999999997</v>
      </c>
      <c r="W133" s="24">
        <f ca="1">W125-AH118*X119/100</f>
        <v>12.956000000000001</v>
      </c>
      <c r="X133" s="24">
        <f t="shared" ref="X133:AA134" ca="1" si="442">X125</f>
        <v>-10.547000000000001</v>
      </c>
      <c r="Y133" s="24">
        <f t="shared" ca="1" si="442"/>
        <v>-2.6520000000000001</v>
      </c>
      <c r="Z133" s="24">
        <f t="shared" ca="1" si="442"/>
        <v>-0.14899999999999999</v>
      </c>
      <c r="AA133" s="24">
        <f t="shared" ca="1" si="442"/>
        <v>-0.219</v>
      </c>
      <c r="AB133" s="24">
        <f t="shared" ca="1" si="411"/>
        <v>-10.696</v>
      </c>
      <c r="AC133" s="24">
        <f t="shared" ca="1" si="411"/>
        <v>-2.871</v>
      </c>
      <c r="AD133" s="24">
        <f t="shared" ca="1" si="412"/>
        <v>-11.5573</v>
      </c>
      <c r="AE133" s="24">
        <f t="shared" ca="1" si="400"/>
        <v>-6.0797999999999996</v>
      </c>
      <c r="AF133" s="24">
        <f ca="1">IF($C$2&lt;=$C$3,AD133,AE133)</f>
        <v>-11.5573</v>
      </c>
      <c r="AG133" s="24">
        <f t="shared" ca="1" si="413"/>
        <v>21.138499999999997</v>
      </c>
      <c r="AH133" s="24">
        <f t="shared" ca="1" si="414"/>
        <v>1.3987000000000016</v>
      </c>
      <c r="AI133" s="24">
        <f t="shared" ca="1" si="415"/>
        <v>24.513300000000001</v>
      </c>
      <c r="AK133" s="40"/>
      <c r="AM133" s="8" t="s">
        <v>9</v>
      </c>
      <c r="AN133" s="24">
        <f ca="1">AN125-AZ117*AP119/100</f>
        <v>48.472000000000001</v>
      </c>
      <c r="AO133" s="24">
        <f ca="1">AO125-AZ118*AP119/100</f>
        <v>29.192</v>
      </c>
      <c r="AP133" s="24">
        <f t="shared" ref="AP133:AS134" ca="1" si="443">AP125</f>
        <v>-12.923999999999999</v>
      </c>
      <c r="AQ133" s="24">
        <f t="shared" ca="1" si="443"/>
        <v>-3.238</v>
      </c>
      <c r="AR133" s="24">
        <f t="shared" ca="1" si="443"/>
        <v>-0.183</v>
      </c>
      <c r="AS133" s="24">
        <f t="shared" ca="1" si="443"/>
        <v>-0.26900000000000002</v>
      </c>
      <c r="AT133" s="24">
        <f t="shared" ca="1" si="416"/>
        <v>-13.106999999999999</v>
      </c>
      <c r="AU133" s="24">
        <f t="shared" ca="1" si="416"/>
        <v>-3.5070000000000001</v>
      </c>
      <c r="AV133" s="24">
        <f t="shared" ca="1" si="417"/>
        <v>-14.159099999999999</v>
      </c>
      <c r="AW133" s="24">
        <f t="shared" ca="1" si="401"/>
        <v>-7.4390999999999998</v>
      </c>
      <c r="AX133" s="24">
        <f ca="1">IF($C$2&lt;=$C$3,AV133,AW133)</f>
        <v>-14.159099999999999</v>
      </c>
      <c r="AY133" s="24">
        <f t="shared" ca="1" si="418"/>
        <v>48.472000000000001</v>
      </c>
      <c r="AZ133" s="24">
        <f t="shared" ca="1" si="419"/>
        <v>15.032900000000001</v>
      </c>
      <c r="BA133" s="24">
        <f t="shared" ca="1" si="420"/>
        <v>43.351100000000002</v>
      </c>
      <c r="BC133" s="40"/>
      <c r="BE133" s="8" t="s">
        <v>9</v>
      </c>
      <c r="BF133" s="24">
        <f ca="1">BF125-BR117*BH119/100</f>
        <v>77.44</v>
      </c>
      <c r="BG133" s="24">
        <f ca="1">BG125-BR118*BH119/100</f>
        <v>46.371499999999997</v>
      </c>
      <c r="BH133" s="24">
        <f t="shared" ref="BH133:BK134" ca="1" si="444">BH125</f>
        <v>-81.772000000000006</v>
      </c>
      <c r="BI133" s="24">
        <f t="shared" ca="1" si="444"/>
        <v>-20.562999999999999</v>
      </c>
      <c r="BJ133" s="24">
        <f t="shared" ca="1" si="444"/>
        <v>-1.1599999999999999</v>
      </c>
      <c r="BK133" s="24">
        <f t="shared" ca="1" si="444"/>
        <v>-1.706</v>
      </c>
      <c r="BL133" s="24">
        <f t="shared" ca="1" si="421"/>
        <v>-82.932000000000002</v>
      </c>
      <c r="BM133" s="24">
        <f t="shared" ca="1" si="421"/>
        <v>-22.268999999999998</v>
      </c>
      <c r="BN133" s="24">
        <f t="shared" ca="1" si="422"/>
        <v>-89.612700000000004</v>
      </c>
      <c r="BO133" s="24">
        <f t="shared" ca="1" si="402"/>
        <v>-47.148600000000002</v>
      </c>
      <c r="BP133" s="24">
        <f ca="1">IF($C$2&lt;=$C$3,BN133,BO133)</f>
        <v>-89.612700000000004</v>
      </c>
      <c r="BQ133" s="24">
        <f t="shared" ca="1" si="423"/>
        <v>77.44</v>
      </c>
      <c r="BR133" s="24">
        <f t="shared" ca="1" si="424"/>
        <v>-43.241200000000006</v>
      </c>
      <c r="BS133" s="24">
        <f t="shared" ca="1" si="425"/>
        <v>135.98419999999999</v>
      </c>
      <c r="BU133" s="40"/>
      <c r="BW133" s="8" t="s">
        <v>9</v>
      </c>
      <c r="BX133" s="24">
        <f ca="1">BX125-CJ117*BZ119/100</f>
        <v>91.721000000000004</v>
      </c>
      <c r="BY133" s="24">
        <f ca="1">BY125-CJ118*BZ119/100</f>
        <v>54.976500000000001</v>
      </c>
      <c r="BZ133" s="24">
        <f t="shared" ref="BZ133:CC134" ca="1" si="445">BZ125</f>
        <v>-76.492999999999995</v>
      </c>
      <c r="CA133" s="24">
        <f t="shared" ca="1" si="445"/>
        <v>-19.22</v>
      </c>
      <c r="CB133" s="24">
        <f t="shared" ca="1" si="445"/>
        <v>-1.081</v>
      </c>
      <c r="CC133" s="24">
        <f t="shared" ca="1" si="445"/>
        <v>-1.591</v>
      </c>
      <c r="CD133" s="24">
        <f t="shared" ca="1" si="426"/>
        <v>-77.573999999999998</v>
      </c>
      <c r="CE133" s="24">
        <f t="shared" ca="1" si="426"/>
        <v>-20.811</v>
      </c>
      <c r="CF133" s="24">
        <f t="shared" ca="1" si="427"/>
        <v>-83.817300000000003</v>
      </c>
      <c r="CG133" s="24">
        <f t="shared" ca="1" si="403"/>
        <v>-44.083199999999998</v>
      </c>
      <c r="CH133" s="24">
        <f ca="1">IF($C$2&lt;=$C$3,CF133,CG133)</f>
        <v>-83.817300000000003</v>
      </c>
      <c r="CI133" s="24">
        <f t="shared" ca="1" si="428"/>
        <v>91.721000000000004</v>
      </c>
      <c r="CJ133" s="24">
        <f t="shared" ca="1" si="429"/>
        <v>-28.840800000000002</v>
      </c>
      <c r="CK133" s="24">
        <f t="shared" ca="1" si="430"/>
        <v>138.7938</v>
      </c>
      <c r="CM133" s="40"/>
      <c r="CO133" s="8" t="s">
        <v>9</v>
      </c>
      <c r="CP133" s="24">
        <f ca="1">CP125-DB117*CR119/100</f>
        <v>75.217000000000013</v>
      </c>
      <c r="CQ133" s="24">
        <f ca="1">CQ125-DB118*CR119/100</f>
        <v>45.115499999999997</v>
      </c>
      <c r="CR133" s="24">
        <f t="shared" ref="CR133:CU134" ca="1" si="446">CR125</f>
        <v>-72.013000000000005</v>
      </c>
      <c r="CS133" s="24">
        <f t="shared" ca="1" si="446"/>
        <v>-18.103999999999999</v>
      </c>
      <c r="CT133" s="24">
        <f t="shared" ca="1" si="446"/>
        <v>-1.0209999999999999</v>
      </c>
      <c r="CU133" s="24">
        <f t="shared" ca="1" si="446"/>
        <v>-1.502</v>
      </c>
      <c r="CV133" s="24">
        <f t="shared" ca="1" si="431"/>
        <v>-73.034000000000006</v>
      </c>
      <c r="CW133" s="24">
        <f t="shared" ca="1" si="431"/>
        <v>-19.605999999999998</v>
      </c>
      <c r="CX133" s="24">
        <f t="shared" ca="1" si="432"/>
        <v>-78.915800000000004</v>
      </c>
      <c r="CY133" s="24">
        <f t="shared" ca="1" si="404"/>
        <v>-41.516199999999998</v>
      </c>
      <c r="CZ133" s="24">
        <f ca="1">IF($C$2&lt;=$C$3,CX133,CY133)</f>
        <v>-78.915800000000004</v>
      </c>
      <c r="DA133" s="24">
        <f t="shared" ca="1" si="433"/>
        <v>75.217000000000013</v>
      </c>
      <c r="DB133" s="24">
        <f t="shared" ca="1" si="434"/>
        <v>-33.800300000000007</v>
      </c>
      <c r="DC133" s="24">
        <f t="shared" ca="1" si="435"/>
        <v>124.0313</v>
      </c>
      <c r="DE133" s="40"/>
      <c r="DG133" s="8" t="s">
        <v>9</v>
      </c>
      <c r="DH133" s="24">
        <f ca="1">DH125-DT117*DJ119/100</f>
        <v>75.217000000000013</v>
      </c>
      <c r="DI133" s="24">
        <f ca="1">DI125-DT118*DJ119/100</f>
        <v>45.115499999999997</v>
      </c>
      <c r="DJ133" s="24">
        <f t="shared" ref="DJ133:DM134" ca="1" si="447">DJ125</f>
        <v>-72.013000000000005</v>
      </c>
      <c r="DK133" s="24">
        <f t="shared" ca="1" si="447"/>
        <v>-18.103999999999999</v>
      </c>
      <c r="DL133" s="24">
        <f t="shared" ca="1" si="447"/>
        <v>-1.0209999999999999</v>
      </c>
      <c r="DM133" s="24">
        <f t="shared" ca="1" si="447"/>
        <v>-1.502</v>
      </c>
      <c r="DN133" s="24">
        <f t="shared" ca="1" si="436"/>
        <v>-73.034000000000006</v>
      </c>
      <c r="DO133" s="24">
        <f t="shared" ca="1" si="436"/>
        <v>-19.605999999999998</v>
      </c>
      <c r="DP133" s="24">
        <f t="shared" ca="1" si="437"/>
        <v>-78.915800000000004</v>
      </c>
      <c r="DQ133" s="24">
        <f t="shared" ca="1" si="405"/>
        <v>-41.516199999999998</v>
      </c>
      <c r="DR133" s="24">
        <f ca="1">IF($C$2&lt;=$C$3,DP133,DQ133)</f>
        <v>-78.915800000000004</v>
      </c>
      <c r="DS133" s="24">
        <f t="shared" ca="1" si="438"/>
        <v>75.217000000000013</v>
      </c>
      <c r="DT133" s="24">
        <f t="shared" ca="1" si="439"/>
        <v>-33.800300000000007</v>
      </c>
      <c r="DU133" s="24">
        <f t="shared" ca="1" si="440"/>
        <v>124.0313</v>
      </c>
    </row>
    <row r="134" spans="1:126" s="21" customFormat="1">
      <c r="C134" s="8" t="s">
        <v>8</v>
      </c>
      <c r="D134" s="24">
        <f ca="1">D126+P117*F120/100</f>
        <v>-26.8965</v>
      </c>
      <c r="E134" s="24">
        <f ca="1">E126+P118*F120/100</f>
        <v>-16.478999999999999</v>
      </c>
      <c r="F134" s="24">
        <f t="shared" ca="1" si="441"/>
        <v>-7.423</v>
      </c>
      <c r="G134" s="24">
        <f t="shared" ca="1" si="441"/>
        <v>-1.867</v>
      </c>
      <c r="H134" s="24">
        <f t="shared" ca="1" si="441"/>
        <v>-0.105</v>
      </c>
      <c r="I134" s="24">
        <f t="shared" ca="1" si="441"/>
        <v>-0.154</v>
      </c>
      <c r="J134" s="24">
        <f t="shared" ca="1" si="406"/>
        <v>-7.5280000000000005</v>
      </c>
      <c r="K134" s="24">
        <f t="shared" ca="1" si="406"/>
        <v>-2.0209999999999999</v>
      </c>
      <c r="L134" s="24">
        <f t="shared" ca="1" si="407"/>
        <v>-8.1342999999999996</v>
      </c>
      <c r="M134" s="24">
        <f t="shared" ca="1" si="399"/>
        <v>-4.2793999999999999</v>
      </c>
      <c r="N134" s="24">
        <f ca="1">IF($C$2&lt;=$C$3,L134,M134)</f>
        <v>-8.1342999999999996</v>
      </c>
      <c r="O134" s="24">
        <f t="shared" ca="1" si="408"/>
        <v>-26.8965</v>
      </c>
      <c r="P134" s="24">
        <f t="shared" ca="1" si="409"/>
        <v>-24.613299999999999</v>
      </c>
      <c r="Q134" s="24">
        <f t="shared" ca="1" si="410"/>
        <v>-8.3446999999999996</v>
      </c>
      <c r="S134" s="40"/>
      <c r="U134" s="8" t="s">
        <v>8</v>
      </c>
      <c r="V134" s="24">
        <f ca="1">V126+AH117*X120/100</f>
        <v>-21.246499999999997</v>
      </c>
      <c r="W134" s="24">
        <f ca="1">W126+AH118*X120/100</f>
        <v>-13.014000000000001</v>
      </c>
      <c r="X134" s="24">
        <f t="shared" ca="1" si="442"/>
        <v>-10.547000000000001</v>
      </c>
      <c r="Y134" s="24">
        <f t="shared" ca="1" si="442"/>
        <v>-2.6520000000000001</v>
      </c>
      <c r="Z134" s="24">
        <f t="shared" ca="1" si="442"/>
        <v>-0.14899999999999999</v>
      </c>
      <c r="AA134" s="24">
        <f t="shared" ca="1" si="442"/>
        <v>-0.219</v>
      </c>
      <c r="AB134" s="24">
        <f t="shared" ca="1" si="411"/>
        <v>-10.696</v>
      </c>
      <c r="AC134" s="24">
        <f t="shared" ca="1" si="411"/>
        <v>-2.871</v>
      </c>
      <c r="AD134" s="24">
        <f t="shared" ca="1" si="412"/>
        <v>-11.5573</v>
      </c>
      <c r="AE134" s="24">
        <f t="shared" ca="1" si="400"/>
        <v>-6.0797999999999996</v>
      </c>
      <c r="AF134" s="24">
        <f ca="1">IF($C$2&lt;=$C$3,AD134,AE134)</f>
        <v>-11.5573</v>
      </c>
      <c r="AG134" s="24">
        <f t="shared" ca="1" si="413"/>
        <v>-21.246499999999997</v>
      </c>
      <c r="AH134" s="24">
        <f t="shared" ca="1" si="414"/>
        <v>-24.571300000000001</v>
      </c>
      <c r="AI134" s="24">
        <f t="shared" ca="1" si="415"/>
        <v>-1.4567000000000014</v>
      </c>
      <c r="AK134" s="40"/>
      <c r="AM134" s="8" t="s">
        <v>8</v>
      </c>
      <c r="AN134" s="24">
        <f ca="1">AN126+AZ117*AP120/100</f>
        <v>-48.35</v>
      </c>
      <c r="AO134" s="24">
        <f ca="1">AO126+AZ118*AP120/100</f>
        <v>-29.128</v>
      </c>
      <c r="AP134" s="24">
        <f t="shared" ca="1" si="443"/>
        <v>-12.923999999999999</v>
      </c>
      <c r="AQ134" s="24">
        <f t="shared" ca="1" si="443"/>
        <v>-3.238</v>
      </c>
      <c r="AR134" s="24">
        <f t="shared" ca="1" si="443"/>
        <v>-0.183</v>
      </c>
      <c r="AS134" s="24">
        <f t="shared" ca="1" si="443"/>
        <v>-0.26900000000000002</v>
      </c>
      <c r="AT134" s="24">
        <f t="shared" ca="1" si="416"/>
        <v>-13.106999999999999</v>
      </c>
      <c r="AU134" s="24">
        <f t="shared" ca="1" si="416"/>
        <v>-3.5070000000000001</v>
      </c>
      <c r="AV134" s="24">
        <f t="shared" ca="1" si="417"/>
        <v>-14.159099999999999</v>
      </c>
      <c r="AW134" s="24">
        <f t="shared" ca="1" si="401"/>
        <v>-7.4390999999999998</v>
      </c>
      <c r="AX134" s="24">
        <f ca="1">IF($C$2&lt;=$C$3,AV134,AW134)</f>
        <v>-14.159099999999999</v>
      </c>
      <c r="AY134" s="24">
        <f t="shared" ca="1" si="418"/>
        <v>-48.35</v>
      </c>
      <c r="AZ134" s="24">
        <f t="shared" ca="1" si="419"/>
        <v>-43.287099999999995</v>
      </c>
      <c r="BA134" s="24">
        <f t="shared" ca="1" si="420"/>
        <v>-14.968900000000001</v>
      </c>
      <c r="BC134" s="40"/>
      <c r="BE134" s="8" t="s">
        <v>8</v>
      </c>
      <c r="BF134" s="24">
        <f ca="1">BF126+BR117*BH120/100</f>
        <v>-65.012</v>
      </c>
      <c r="BG134" s="24">
        <f ca="1">BG126+BR118*BH120/100</f>
        <v>-39.029499999999999</v>
      </c>
      <c r="BH134" s="24">
        <f t="shared" ca="1" si="444"/>
        <v>-81.772000000000006</v>
      </c>
      <c r="BI134" s="24">
        <f t="shared" ca="1" si="444"/>
        <v>-20.562999999999999</v>
      </c>
      <c r="BJ134" s="24">
        <f t="shared" ca="1" si="444"/>
        <v>-1.1599999999999999</v>
      </c>
      <c r="BK134" s="24">
        <f t="shared" ca="1" si="444"/>
        <v>-1.706</v>
      </c>
      <c r="BL134" s="24">
        <f t="shared" ca="1" si="421"/>
        <v>-82.932000000000002</v>
      </c>
      <c r="BM134" s="24">
        <f t="shared" ca="1" si="421"/>
        <v>-22.268999999999998</v>
      </c>
      <c r="BN134" s="24">
        <f t="shared" ca="1" si="422"/>
        <v>-89.612700000000004</v>
      </c>
      <c r="BO134" s="24">
        <f t="shared" ca="1" si="402"/>
        <v>-47.148600000000002</v>
      </c>
      <c r="BP134" s="24">
        <f ca="1">IF($C$2&lt;=$C$3,BN134,BO134)</f>
        <v>-89.612700000000004</v>
      </c>
      <c r="BQ134" s="24">
        <f t="shared" ca="1" si="423"/>
        <v>-65.012</v>
      </c>
      <c r="BR134" s="24">
        <f t="shared" ca="1" si="424"/>
        <v>-128.6422</v>
      </c>
      <c r="BS134" s="24">
        <f t="shared" ca="1" si="425"/>
        <v>50.583200000000005</v>
      </c>
      <c r="BU134" s="40"/>
      <c r="BW134" s="8" t="s">
        <v>8</v>
      </c>
      <c r="BX134" s="24">
        <f ca="1">BX126+CJ117*BZ120/100</f>
        <v>-92.939000000000007</v>
      </c>
      <c r="BY134" s="24">
        <f ca="1">BY126+CJ118*BZ120/100</f>
        <v>-55.728500000000011</v>
      </c>
      <c r="BZ134" s="24">
        <f t="shared" ca="1" si="445"/>
        <v>-76.492999999999995</v>
      </c>
      <c r="CA134" s="24">
        <f t="shared" ca="1" si="445"/>
        <v>-19.22</v>
      </c>
      <c r="CB134" s="24">
        <f t="shared" ca="1" si="445"/>
        <v>-1.081</v>
      </c>
      <c r="CC134" s="24">
        <f t="shared" ca="1" si="445"/>
        <v>-1.591</v>
      </c>
      <c r="CD134" s="24">
        <f t="shared" ca="1" si="426"/>
        <v>-77.573999999999998</v>
      </c>
      <c r="CE134" s="24">
        <f t="shared" ca="1" si="426"/>
        <v>-20.811</v>
      </c>
      <c r="CF134" s="24">
        <f t="shared" ca="1" si="427"/>
        <v>-83.817300000000003</v>
      </c>
      <c r="CG134" s="24">
        <f t="shared" ca="1" si="403"/>
        <v>-44.083199999999998</v>
      </c>
      <c r="CH134" s="24">
        <f ca="1">IF($C$2&lt;=$C$3,CF134,CG134)</f>
        <v>-83.817300000000003</v>
      </c>
      <c r="CI134" s="24">
        <f t="shared" ca="1" si="428"/>
        <v>-92.939000000000007</v>
      </c>
      <c r="CJ134" s="24">
        <f t="shared" ca="1" si="429"/>
        <v>-139.54580000000001</v>
      </c>
      <c r="CK134" s="24">
        <f t="shared" ca="1" si="430"/>
        <v>28.088799999999992</v>
      </c>
      <c r="CM134" s="40"/>
      <c r="CO134" s="8" t="s">
        <v>8</v>
      </c>
      <c r="CP134" s="24">
        <f ca="1">CP126+DB117*CR120/100</f>
        <v>-88.338999999999999</v>
      </c>
      <c r="CQ134" s="24">
        <f ca="1">CQ126+DB118*CR120/100</f>
        <v>-52.9375</v>
      </c>
      <c r="CR134" s="24">
        <f t="shared" ca="1" si="446"/>
        <v>-72.013000000000005</v>
      </c>
      <c r="CS134" s="24">
        <f t="shared" ca="1" si="446"/>
        <v>-18.103999999999999</v>
      </c>
      <c r="CT134" s="24">
        <f t="shared" ca="1" si="446"/>
        <v>-1.0209999999999999</v>
      </c>
      <c r="CU134" s="24">
        <f t="shared" ca="1" si="446"/>
        <v>-1.502</v>
      </c>
      <c r="CV134" s="24">
        <f t="shared" ca="1" si="431"/>
        <v>-73.034000000000006</v>
      </c>
      <c r="CW134" s="24">
        <f t="shared" ca="1" si="431"/>
        <v>-19.605999999999998</v>
      </c>
      <c r="CX134" s="24">
        <f t="shared" ca="1" si="432"/>
        <v>-78.915800000000004</v>
      </c>
      <c r="CY134" s="24">
        <f t="shared" ca="1" si="404"/>
        <v>-41.516199999999998</v>
      </c>
      <c r="CZ134" s="24">
        <f ca="1">IF($C$2&lt;=$C$3,CX134,CY134)</f>
        <v>-78.915800000000004</v>
      </c>
      <c r="DA134" s="24">
        <f t="shared" ca="1" si="433"/>
        <v>-88.338999999999999</v>
      </c>
      <c r="DB134" s="24">
        <f t="shared" ca="1" si="434"/>
        <v>-131.85329999999999</v>
      </c>
      <c r="DC134" s="24">
        <f t="shared" ca="1" si="435"/>
        <v>25.978300000000004</v>
      </c>
      <c r="DE134" s="40"/>
      <c r="DG134" s="8" t="s">
        <v>8</v>
      </c>
      <c r="DH134" s="24">
        <f ca="1">DH126+DT117*DJ120/100</f>
        <v>-77.787000000000006</v>
      </c>
      <c r="DI134" s="24">
        <f ca="1">DI126+DT118*DJ120/100</f>
        <v>-46.611500000000007</v>
      </c>
      <c r="DJ134" s="24">
        <f t="shared" ca="1" si="447"/>
        <v>-72.013000000000005</v>
      </c>
      <c r="DK134" s="24">
        <f t="shared" ca="1" si="447"/>
        <v>-18.103999999999999</v>
      </c>
      <c r="DL134" s="24">
        <f t="shared" ca="1" si="447"/>
        <v>-1.0209999999999999</v>
      </c>
      <c r="DM134" s="24">
        <f t="shared" ca="1" si="447"/>
        <v>-1.502</v>
      </c>
      <c r="DN134" s="24">
        <f t="shared" ca="1" si="436"/>
        <v>-73.034000000000006</v>
      </c>
      <c r="DO134" s="24">
        <f t="shared" ca="1" si="436"/>
        <v>-19.605999999999998</v>
      </c>
      <c r="DP134" s="24">
        <f t="shared" ca="1" si="437"/>
        <v>-78.915800000000004</v>
      </c>
      <c r="DQ134" s="24">
        <f t="shared" ca="1" si="405"/>
        <v>-41.516199999999998</v>
      </c>
      <c r="DR134" s="24">
        <f ca="1">IF($C$2&lt;=$C$3,DP134,DQ134)</f>
        <v>-78.915800000000004</v>
      </c>
      <c r="DS134" s="24">
        <f t="shared" ca="1" si="438"/>
        <v>-77.787000000000006</v>
      </c>
      <c r="DT134" s="24">
        <f t="shared" ca="1" si="439"/>
        <v>-125.52730000000001</v>
      </c>
      <c r="DU134" s="24">
        <f t="shared" ca="1" si="440"/>
        <v>32.304299999999998</v>
      </c>
    </row>
    <row r="135" spans="1:126" s="21" customFormat="1">
      <c r="C135" s="8" t="s">
        <v>58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>
        <f ca="1">MIN(P116-F120/100,MAX(F119/100,O127))</f>
        <v>2.32896937646046</v>
      </c>
      <c r="P135" s="24">
        <f ca="1">MIN(P116-F120/100,MAX(F119/100,P127))</f>
        <v>1.2328525549119691</v>
      </c>
      <c r="Q135" s="24">
        <f ca="1">MIN(P116-F120/100,MAX(F119/100,Q127))</f>
        <v>3.4252250960601023</v>
      </c>
      <c r="S135" s="40"/>
      <c r="U135" s="8" t="s">
        <v>58</v>
      </c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>
        <f ca="1">MIN(AH116-X120/100,MAX(X119/100,AG127))</f>
        <v>1.8955452214350905</v>
      </c>
      <c r="AH135" s="24">
        <f ca="1">MIN(AH116-X120/100,MAX(X119/100,AH127))</f>
        <v>0.33855866080295072</v>
      </c>
      <c r="AI135" s="24">
        <f ca="1">MIN(AH116-X120/100,MAX(X119/100,AI127))</f>
        <v>3.4535678819690734</v>
      </c>
      <c r="AK135" s="40"/>
      <c r="AM135" s="8" t="s">
        <v>58</v>
      </c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>
        <f ca="1">MIN(AZ116-AP120/100,MAX(AP119/100,AY127))</f>
        <v>1.5016917642684513</v>
      </c>
      <c r="AZ135" s="24">
        <f ca="1">MIN(AZ116-AP120/100,MAX(AP119/100,AZ127))</f>
        <v>0.84598765432098766</v>
      </c>
      <c r="BA135" s="24">
        <f ca="1">MIN(AZ116-AP120/100,MAX(AP119/100,BA127))</f>
        <v>2.1569753086419752</v>
      </c>
      <c r="BC135" s="40"/>
      <c r="BE135" s="8" t="s">
        <v>58</v>
      </c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>
        <f ca="1">MIN(BR116-BH120/100,MAX(BH119/100,BQ127))</f>
        <v>1.6177750663381352</v>
      </c>
      <c r="BR135" s="24">
        <f ca="1">MIN(BR116-BH120/100,MAX(BH119/100,BR127))</f>
        <v>0.15</v>
      </c>
      <c r="BS135" s="24">
        <f ca="1">MIN(BR116-BH120/100,MAX(BH119/100,BS127))</f>
        <v>2.85</v>
      </c>
      <c r="BU135" s="40"/>
      <c r="BW135" s="8" t="s">
        <v>58</v>
      </c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>
        <f ca="1">MIN(CJ116-BZ120/100,MAX(BZ119/100,CI127))</f>
        <v>2.0884517491606198</v>
      </c>
      <c r="CJ135" s="24">
        <f ca="1">MIN(CJ116-BZ120/100,MAX(BZ119/100,CJ127))</f>
        <v>0.35</v>
      </c>
      <c r="CK135" s="24">
        <f ca="1">MIN(CJ116-BZ120/100,MAX(BZ119/100,CK127))</f>
        <v>3.85</v>
      </c>
      <c r="CM135" s="40"/>
      <c r="CO135" s="8" t="s">
        <v>58</v>
      </c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>
        <f ca="1">MIN(DB116-CR120/100,MAX(CR119/100,DA127))</f>
        <v>1.7756338977339736</v>
      </c>
      <c r="DB135" s="24">
        <f ca="1">MIN(DB116-CR120/100,MAX(CR119/100,DB127))</f>
        <v>0.35</v>
      </c>
      <c r="DC135" s="24">
        <f ca="1">MIN(DB116-CR120/100,MAX(CR119/100,DC127))</f>
        <v>3.45</v>
      </c>
      <c r="DE135" s="40"/>
      <c r="DG135" s="8" t="s">
        <v>58</v>
      </c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>
        <f ca="1">MIN(DT116-DJ120/100,MAX(DJ119/100,DS127))</f>
        <v>1.7756338977339736</v>
      </c>
      <c r="DT135" s="24">
        <f ca="1">MIN(DT116-DJ120/100,MAX(DJ119/100,DT127))</f>
        <v>0.35</v>
      </c>
      <c r="DU135" s="24">
        <f ca="1">MIN(DT116-DJ120/100,MAX(DJ119/100,DU127))</f>
        <v>3.25</v>
      </c>
    </row>
    <row r="136" spans="1:126" s="21" customFormat="1">
      <c r="C136" s="8" t="s">
        <v>59</v>
      </c>
      <c r="O136" s="24">
        <f ca="1">O123+(P117*P116/2-(O123-O124)/P116)*O135-P117*O135^2/2</f>
        <v>11.645915548550732</v>
      </c>
      <c r="P136" s="24">
        <f ca="1">P123+(P118*P116/2-(P123-P124)/P116)*P135-P118*P135^2/2</f>
        <v>12.143123316187516</v>
      </c>
      <c r="Q136" s="24">
        <f ca="1">Q123+(P118*P116/2-(Q123-Q124)/P116)*Q135-P118*Q135^2/2</f>
        <v>11.044139416702563</v>
      </c>
      <c r="S136" s="40"/>
      <c r="U136" s="8" t="s">
        <v>59</v>
      </c>
      <c r="AG136" s="24">
        <f ca="1">AG123+(AH117*AH116/2-(AG123-AG124)/AH116)*AG135-AH117*AG135^2/2</f>
        <v>6.8551701617902303</v>
      </c>
      <c r="AH136" s="24">
        <f ca="1">AH123+(AH118*AH116/2-(AH123-AH124)/AH116)*AH135-AH118*AH135^2/2</f>
        <v>13.377747496845387</v>
      </c>
      <c r="AI136" s="24">
        <f ca="1">AI123+(AH118*AH116/2-(AI123-AI124)/AH116)*AI135-AH118*AI135^2/2</f>
        <v>13.035156438016585</v>
      </c>
      <c r="AK136" s="40"/>
      <c r="AM136" s="8" t="s">
        <v>59</v>
      </c>
      <c r="AY136" s="24">
        <f ca="1">AY123+(AZ117*AZ116/2-(AY123-AY124)/AZ116)*AY135-AZ117*AY135^2/2</f>
        <v>13.303551316849486</v>
      </c>
      <c r="AZ136" s="24">
        <f ca="1">AZ123+(AZ118*AZ116/2-(AZ123-AZ124)/AZ116)*AZ135-AZ118*AZ135^2/2</f>
        <v>15.441207201646098</v>
      </c>
      <c r="BA136" s="24">
        <f ca="1">BA123+(AZ118*AZ116/2-(BA123-BA124)/AZ116)*BA135-AZ118*BA135^2/2</f>
        <v>9.8677588065843622</v>
      </c>
      <c r="BC136" s="40"/>
      <c r="BE136" s="8" t="s">
        <v>59</v>
      </c>
      <c r="BQ136" s="24">
        <f ca="1">BQ123+(BR117*BR116/2-(BQ123-BQ124)/BR116)*BQ135-BR117*BQ135^2/2</f>
        <v>25.493634839700107</v>
      </c>
      <c r="BR136" s="24">
        <f ca="1">BR123+(BR118*BR116/2-(BR123-BR124)/BR116)*BR135-BR118*BR135^2/2</f>
        <v>89.156624999999977</v>
      </c>
      <c r="BS136" s="24">
        <f ca="1">BS123+(BR118*BR116/2-(BS123-BS124)/BR116)*BS135-BR118*BS135^2/2</f>
        <v>125.22820624999997</v>
      </c>
      <c r="BU136" s="40"/>
      <c r="BW136" s="8" t="s">
        <v>59</v>
      </c>
      <c r="CI136" s="24">
        <f ca="1">CI123+(CJ117*CJ116/2-(CI123-CI124)/CJ116)*CI135-CJ117*CI135^2/2</f>
        <v>41.357818092130714</v>
      </c>
      <c r="CJ136" s="24">
        <f ca="1">CJ123+(CJ118*CJ116/2-(CJ123-CJ124)/CJ116)*CJ135-CJ118*CJ135^2/2</f>
        <v>123.43362916666668</v>
      </c>
      <c r="CK136" s="24">
        <f ca="1">CK123+(CJ118*CJ116/2-(CK123-CK124)/CJ116)*CK135-CJ118*CK135^2/2</f>
        <v>122.63412916666664</v>
      </c>
      <c r="CM136" s="40"/>
      <c r="CO136" s="8" t="s">
        <v>59</v>
      </c>
      <c r="DA136" s="24">
        <f ca="1">DA123+(DB117*DB116/2-(DA123-DA124)/DB116)*DA135-DB117*DA135^2/2</f>
        <v>39.096861989067676</v>
      </c>
      <c r="DB136" s="24">
        <f ca="1">DB123+(DB118*DB116/2-(DB123-DB124)/DB116)*DB135-DB118*DB135^2/2</f>
        <v>121.9519736111111</v>
      </c>
      <c r="DC136" s="24">
        <f ca="1">DC123+(DB118*DB116/2-(DC123-DC124)/DB116)*DC135-DB118*DC135^2/2</f>
        <v>93.077745833333324</v>
      </c>
      <c r="DE136" s="40"/>
      <c r="DG136" s="8" t="s">
        <v>59</v>
      </c>
      <c r="DS136" s="24">
        <f ca="1">DS123+(DT117*DT116/2-(DS123-DS124)/DT116)*DS135-DT117*DS135^2/2</f>
        <v>39.096861989067676</v>
      </c>
      <c r="DT136" s="24">
        <f ca="1">DT123+(DT118*DT116/2-(DT123-DT124)/DT116)*DT135-DT118*DT135^2/2</f>
        <v>121.9519736111111</v>
      </c>
      <c r="DU136" s="24">
        <f ca="1">DU123+(DT118*DT116/2-(DU123-DU124)/DT116)*DU135-DT118*DU135^2/2</f>
        <v>87.249423611111098</v>
      </c>
    </row>
    <row r="137" spans="1:126" s="21" customFormat="1">
      <c r="A137" s="22" t="s">
        <v>38</v>
      </c>
      <c r="S137" s="35" t="s">
        <v>38</v>
      </c>
      <c r="AK137" s="35" t="s">
        <v>38</v>
      </c>
      <c r="BC137" s="35" t="s">
        <v>38</v>
      </c>
      <c r="BU137" s="35" t="s">
        <v>38</v>
      </c>
      <c r="CM137" s="35" t="s">
        <v>38</v>
      </c>
      <c r="DE137" s="35" t="s">
        <v>38</v>
      </c>
    </row>
    <row r="138" spans="1:126" s="21" customFormat="1">
      <c r="A138" s="8" t="s">
        <v>44</v>
      </c>
      <c r="D138" s="23" t="s">
        <v>32</v>
      </c>
      <c r="E138" s="23" t="s">
        <v>51</v>
      </c>
      <c r="F138" s="23" t="s">
        <v>52</v>
      </c>
      <c r="G138" s="23" t="s">
        <v>60</v>
      </c>
      <c r="H138" s="23" t="s">
        <v>61</v>
      </c>
      <c r="I138" s="23" t="s">
        <v>62</v>
      </c>
      <c r="J138" s="23" t="s">
        <v>63</v>
      </c>
      <c r="K138" s="23"/>
      <c r="M138" s="23"/>
      <c r="N138" s="23"/>
      <c r="O138" s="23"/>
      <c r="P138" s="23"/>
      <c r="Q138" s="23"/>
      <c r="R138" s="23"/>
      <c r="S138" s="39" t="s">
        <v>44</v>
      </c>
      <c r="V138" s="23" t="s">
        <v>32</v>
      </c>
      <c r="W138" s="23" t="s">
        <v>51</v>
      </c>
      <c r="X138" s="23" t="s">
        <v>52</v>
      </c>
      <c r="Y138" s="23" t="s">
        <v>60</v>
      </c>
      <c r="Z138" s="23" t="s">
        <v>61</v>
      </c>
      <c r="AA138" s="23" t="s">
        <v>62</v>
      </c>
      <c r="AB138" s="23" t="s">
        <v>63</v>
      </c>
      <c r="AC138" s="23"/>
      <c r="AE138" s="23"/>
      <c r="AF138" s="23"/>
      <c r="AG138" s="23"/>
      <c r="AH138" s="23"/>
      <c r="AI138" s="23"/>
      <c r="AJ138" s="23"/>
      <c r="AK138" s="39" t="s">
        <v>44</v>
      </c>
      <c r="AN138" s="23" t="s">
        <v>32</v>
      </c>
      <c r="AO138" s="23" t="s">
        <v>51</v>
      </c>
      <c r="AP138" s="23" t="s">
        <v>52</v>
      </c>
      <c r="AQ138" s="23" t="s">
        <v>60</v>
      </c>
      <c r="AR138" s="23" t="s">
        <v>61</v>
      </c>
      <c r="AS138" s="23" t="s">
        <v>62</v>
      </c>
      <c r="AT138" s="23" t="s">
        <v>63</v>
      </c>
      <c r="AU138" s="23"/>
      <c r="AW138" s="23"/>
      <c r="AX138" s="23"/>
      <c r="AY138" s="23"/>
      <c r="AZ138" s="23"/>
      <c r="BA138" s="23"/>
      <c r="BB138" s="23"/>
      <c r="BC138" s="39" t="s">
        <v>44</v>
      </c>
      <c r="BF138" s="23" t="s">
        <v>32</v>
      </c>
      <c r="BG138" s="23" t="s">
        <v>51</v>
      </c>
      <c r="BH138" s="23" t="s">
        <v>52</v>
      </c>
      <c r="BI138" s="23" t="s">
        <v>60</v>
      </c>
      <c r="BJ138" s="23" t="s">
        <v>61</v>
      </c>
      <c r="BK138" s="23" t="s">
        <v>62</v>
      </c>
      <c r="BL138" s="23" t="s">
        <v>63</v>
      </c>
      <c r="BM138" s="23"/>
      <c r="BO138" s="23"/>
      <c r="BP138" s="23"/>
      <c r="BQ138" s="23"/>
      <c r="BR138" s="23"/>
      <c r="BS138" s="23"/>
      <c r="BT138" s="23"/>
      <c r="BU138" s="39" t="s">
        <v>44</v>
      </c>
      <c r="BX138" s="23" t="s">
        <v>32</v>
      </c>
      <c r="BY138" s="23" t="s">
        <v>51</v>
      </c>
      <c r="BZ138" s="23" t="s">
        <v>52</v>
      </c>
      <c r="CA138" s="23" t="s">
        <v>60</v>
      </c>
      <c r="CB138" s="23" t="s">
        <v>61</v>
      </c>
      <c r="CC138" s="23" t="s">
        <v>62</v>
      </c>
      <c r="CD138" s="23" t="s">
        <v>63</v>
      </c>
      <c r="CE138" s="23"/>
      <c r="CG138" s="23"/>
      <c r="CH138" s="23"/>
      <c r="CI138" s="23"/>
      <c r="CJ138" s="23"/>
      <c r="CK138" s="23"/>
      <c r="CL138" s="23"/>
      <c r="CM138" s="39" t="s">
        <v>44</v>
      </c>
      <c r="CP138" s="23" t="s">
        <v>32</v>
      </c>
      <c r="CQ138" s="23" t="s">
        <v>51</v>
      </c>
      <c r="CR138" s="23" t="s">
        <v>52</v>
      </c>
      <c r="CS138" s="23" t="s">
        <v>60</v>
      </c>
      <c r="CT138" s="23" t="s">
        <v>61</v>
      </c>
      <c r="CU138" s="23" t="s">
        <v>62</v>
      </c>
      <c r="CV138" s="23" t="s">
        <v>63</v>
      </c>
      <c r="CW138" s="23"/>
      <c r="CY138" s="23"/>
      <c r="CZ138" s="23"/>
      <c r="DA138" s="23"/>
      <c r="DB138" s="23"/>
      <c r="DC138" s="23"/>
      <c r="DD138" s="23"/>
      <c r="DE138" s="39" t="s">
        <v>44</v>
      </c>
      <c r="DH138" s="23" t="s">
        <v>32</v>
      </c>
      <c r="DI138" s="23" t="s">
        <v>51</v>
      </c>
      <c r="DJ138" s="23" t="s">
        <v>52</v>
      </c>
      <c r="DK138" s="23" t="s">
        <v>60</v>
      </c>
      <c r="DL138" s="23" t="s">
        <v>61</v>
      </c>
      <c r="DM138" s="23" t="s">
        <v>62</v>
      </c>
      <c r="DN138" s="23" t="s">
        <v>63</v>
      </c>
      <c r="DO138" s="23"/>
      <c r="DQ138" s="23"/>
      <c r="DR138" s="23"/>
      <c r="DS138" s="23"/>
      <c r="DT138" s="23"/>
      <c r="DU138" s="23"/>
      <c r="DV138" s="23"/>
    </row>
    <row r="139" spans="1:126">
      <c r="A139" s="8" t="str">
        <f ca="1">B116</f>
        <v>14-15</v>
      </c>
      <c r="C139" s="8" t="s">
        <v>11</v>
      </c>
      <c r="D139" s="29">
        <f ca="1">O131</f>
        <v>-17.1026375</v>
      </c>
      <c r="E139" s="29">
        <f t="shared" ref="E139:F140" ca="1" si="448">P131</f>
        <v>7.7929696808510638</v>
      </c>
      <c r="F139" s="29">
        <f t="shared" ca="1" si="448"/>
        <v>-28.753319680851064</v>
      </c>
      <c r="G139" s="29">
        <f ca="1">MIN(D139:F139)</f>
        <v>-28.753319680851064</v>
      </c>
      <c r="H139" s="29">
        <f ca="1">MAX(D139:F139)</f>
        <v>7.7929696808510638</v>
      </c>
      <c r="I139" s="33">
        <f ca="1">-G139/0.9/(F117-F118)/$N$3*1000</f>
        <v>4.5358460401891243</v>
      </c>
      <c r="J139" s="33">
        <f ca="1">H139/0.9/(F117-F118)/$N$3*1000</f>
        <v>1.2293436396404283</v>
      </c>
      <c r="K139" s="17" t="s">
        <v>64</v>
      </c>
      <c r="L139" s="21"/>
      <c r="M139" s="29"/>
      <c r="N139" s="29"/>
      <c r="O139" s="29"/>
      <c r="P139" s="29"/>
      <c r="Q139" s="29"/>
      <c r="R139" s="29"/>
      <c r="S139" s="39" t="str">
        <f ca="1">T116</f>
        <v>15-16</v>
      </c>
      <c r="U139" s="8" t="s">
        <v>11</v>
      </c>
      <c r="V139" s="29">
        <f ca="1">AG131</f>
        <v>-11.593987500000001</v>
      </c>
      <c r="W139" s="29">
        <f t="shared" ref="W139:X140" ca="1" si="449">AH131</f>
        <v>13.245872368421054</v>
      </c>
      <c r="X139" s="29">
        <f t="shared" ca="1" si="449"/>
        <v>-27.454122368421054</v>
      </c>
      <c r="Y139" s="29">
        <f ca="1">MIN(V139:X139)</f>
        <v>-27.454122368421054</v>
      </c>
      <c r="Z139" s="29">
        <f ca="1">MAX(V139:X139)</f>
        <v>13.245872368421054</v>
      </c>
      <c r="AA139" s="33">
        <f ca="1">-Y139/0.9/(X117-X118)/$N$3*1000</f>
        <v>4.3308972186123738</v>
      </c>
      <c r="AB139" s="33">
        <f ca="1">Z139/0.9/(X117-X118)/$N$3*1000</f>
        <v>2.0895409085986572</v>
      </c>
      <c r="AC139" s="17" t="s">
        <v>64</v>
      </c>
      <c r="AD139" s="21"/>
      <c r="AE139" s="29"/>
      <c r="AF139" s="29"/>
      <c r="AG139" s="29"/>
      <c r="AH139" s="29"/>
      <c r="AI139" s="29"/>
      <c r="AJ139" s="29"/>
      <c r="AK139" s="39" t="str">
        <f ca="1">AL116</f>
        <v>16-17</v>
      </c>
      <c r="AM139" s="8" t="s">
        <v>11</v>
      </c>
      <c r="AN139" s="29">
        <f ca="1">AY131</f>
        <v>-19.455774999999996</v>
      </c>
      <c r="AO139" s="29">
        <f t="shared" ref="AO139:AP140" ca="1" si="450">AZ131</f>
        <v>10.2097</v>
      </c>
      <c r="AP139" s="29">
        <f t="shared" ca="1" si="450"/>
        <v>-33.634100000000004</v>
      </c>
      <c r="AQ139" s="29">
        <f ca="1">MIN(AN139:AP139)</f>
        <v>-33.634100000000004</v>
      </c>
      <c r="AR139" s="29">
        <f ca="1">MAX(AN139:AP139)</f>
        <v>10.2097</v>
      </c>
      <c r="AS139" s="33">
        <f ca="1">-AQ139/0.9/(AP117-AP118)/$N$3*1000</f>
        <v>5.3057908093278456</v>
      </c>
      <c r="AT139" s="33">
        <f ca="1">AR139/0.9/(AP117-AP118)/$N$3*1000</f>
        <v>1.6105836762688615</v>
      </c>
      <c r="AU139" s="17" t="s">
        <v>64</v>
      </c>
      <c r="AV139" s="21"/>
      <c r="AW139" s="29"/>
      <c r="AX139" s="29"/>
      <c r="AY139" s="29"/>
      <c r="AZ139" s="29"/>
      <c r="BA139" s="29"/>
      <c r="BB139" s="29"/>
      <c r="BC139" s="39" t="str">
        <f ca="1">BD116</f>
        <v>17-18</v>
      </c>
      <c r="BE139" s="8" t="s">
        <v>11</v>
      </c>
      <c r="BF139" s="29">
        <f ca="1">BQ131</f>
        <v>-31.338450000000002</v>
      </c>
      <c r="BG139" s="29">
        <f t="shared" ref="BG139:BH140" ca="1" si="451">BR131</f>
        <v>89.156653125000005</v>
      </c>
      <c r="BH139" s="29">
        <f t="shared" ca="1" si="451"/>
        <v>-126.63552812499999</v>
      </c>
      <c r="BI139" s="29">
        <f ca="1">MIN(BF139:BH139)</f>
        <v>-126.63552812499999</v>
      </c>
      <c r="BJ139" s="29">
        <f ca="1">MAX(BF139:BH139)</f>
        <v>89.156653125000005</v>
      </c>
      <c r="BK139" s="33">
        <f ca="1">-BI139/0.9/(BH117-BH118)/$N$3*1000</f>
        <v>6.4211136394951476</v>
      </c>
      <c r="BL139" s="33">
        <f ca="1">BJ139/0.9/(BH117-BH118)/$N$3*1000</f>
        <v>4.5207297660383601</v>
      </c>
      <c r="BM139" s="17" t="s">
        <v>64</v>
      </c>
      <c r="BN139" s="21"/>
      <c r="BO139" s="29"/>
      <c r="BP139" s="29"/>
      <c r="BQ139" s="29"/>
      <c r="BR139" s="29"/>
      <c r="BS139" s="29"/>
      <c r="BT139" s="29"/>
      <c r="BU139" s="39" t="str">
        <f ca="1">BV116</f>
        <v>18-19</v>
      </c>
      <c r="BW139" s="8" t="s">
        <v>11</v>
      </c>
      <c r="BX139" s="29">
        <f ca="1">CI131</f>
        <v>-38.368099999999998</v>
      </c>
      <c r="BY139" s="29">
        <f t="shared" ref="BY139:BZ140" ca="1" si="452">CJ131</f>
        <v>123.43377916666668</v>
      </c>
      <c r="BZ139" s="29">
        <f t="shared" ca="1" si="452"/>
        <v>-169.40955416666668</v>
      </c>
      <c r="CA139" s="29">
        <f ca="1">MIN(BX139:BZ139)</f>
        <v>-169.40955416666668</v>
      </c>
      <c r="CB139" s="29">
        <f ca="1">MAX(BX139:BZ139)</f>
        <v>123.43377916666668</v>
      </c>
      <c r="CC139" s="33">
        <f ca="1">-CA139/0.9/(BZ117-BZ118)/$N$3*1000</f>
        <v>8.5899906213256898</v>
      </c>
      <c r="CD139" s="33">
        <f ca="1">CB139/0.9/(BZ117-BZ118)/$N$3*1000</f>
        <v>6.2587674621546139</v>
      </c>
      <c r="CE139" s="17" t="s">
        <v>64</v>
      </c>
      <c r="CF139" s="21"/>
      <c r="CG139" s="29"/>
      <c r="CH139" s="29"/>
      <c r="CI139" s="29"/>
      <c r="CJ139" s="29"/>
      <c r="CK139" s="29"/>
      <c r="CL139" s="29"/>
      <c r="CM139" s="39" t="str">
        <f ca="1">CN116</f>
        <v>19-20</v>
      </c>
      <c r="CO139" s="8" t="s">
        <v>11</v>
      </c>
      <c r="CP139" s="29">
        <f ca="1">DA131</f>
        <v>-14.518499999999998</v>
      </c>
      <c r="CQ139" s="29">
        <f t="shared" ref="CQ139:CR140" ca="1" si="453">DB131</f>
        <v>121.95179861111113</v>
      </c>
      <c r="CR139" s="29">
        <f t="shared" ca="1" si="453"/>
        <v>-139.43827361111113</v>
      </c>
      <c r="CS139" s="29">
        <f ca="1">MIN(CP139:CR139)</f>
        <v>-139.43827361111113</v>
      </c>
      <c r="CT139" s="29">
        <f ca="1">MAX(CP139:CR139)</f>
        <v>121.95179861111113</v>
      </c>
      <c r="CU139" s="33">
        <f ca="1">-CS139/0.9/(CR117-CR118)/$N$3*1000</f>
        <v>7.0702828330148932</v>
      </c>
      <c r="CV139" s="33">
        <f ca="1">CT139/0.9/(CR117-CR118)/$N$3*1000</f>
        <v>6.1836229454487563</v>
      </c>
      <c r="CW139" s="17" t="s">
        <v>64</v>
      </c>
      <c r="CX139" s="21"/>
      <c r="CY139" s="29"/>
      <c r="CZ139" s="29"/>
      <c r="DA139" s="29"/>
      <c r="DB139" s="29"/>
      <c r="DC139" s="29"/>
      <c r="DD139" s="29"/>
      <c r="DE139" s="39" t="str">
        <f ca="1">DF116</f>
        <v>-</v>
      </c>
      <c r="DG139" s="8" t="s">
        <v>11</v>
      </c>
      <c r="DH139" s="29">
        <f ca="1">DS131</f>
        <v>-14.518499999999998</v>
      </c>
      <c r="DI139" s="29">
        <f t="shared" ref="DI139:DJ140" ca="1" si="454">DT131</f>
        <v>121.95179861111113</v>
      </c>
      <c r="DJ139" s="29">
        <f t="shared" ca="1" si="454"/>
        <v>-139.43827361111113</v>
      </c>
      <c r="DK139" s="29">
        <f ca="1">MIN(DH139:DJ139)</f>
        <v>-139.43827361111113</v>
      </c>
      <c r="DL139" s="29">
        <f ca="1">MAX(DH139:DJ139)</f>
        <v>121.95179861111113</v>
      </c>
      <c r="DM139" s="33">
        <f ca="1">-DK139/0.9/(DJ117-DJ118)/$N$3*1000</f>
        <v>7.0702828330148932</v>
      </c>
      <c r="DN139" s="33">
        <f ca="1">DL139/0.9/(DJ117-DJ118)/$N$3*1000</f>
        <v>6.1836229454487563</v>
      </c>
      <c r="DO139" s="17" t="s">
        <v>64</v>
      </c>
      <c r="DP139" s="21"/>
      <c r="DQ139" s="29"/>
      <c r="DR139" s="29"/>
      <c r="DS139" s="29"/>
      <c r="DT139" s="29"/>
      <c r="DU139" s="29"/>
      <c r="DV139" s="29"/>
    </row>
    <row r="140" spans="1:126">
      <c r="A140" s="22" t="s">
        <v>23</v>
      </c>
      <c r="C140" s="8" t="s">
        <v>10</v>
      </c>
      <c r="D140" s="29">
        <f ca="1">O132</f>
        <v>-18.223287499999998</v>
      </c>
      <c r="E140" s="29">
        <f t="shared" ca="1" si="448"/>
        <v>-28.679819680851061</v>
      </c>
      <c r="F140" s="29">
        <f t="shared" ca="1" si="448"/>
        <v>6.3504696808510612</v>
      </c>
      <c r="G140" s="29">
        <f ca="1">MIN(D140:F140)</f>
        <v>-28.679819680851061</v>
      </c>
      <c r="H140" s="29">
        <f ca="1">MAX(D140:F140)</f>
        <v>6.3504696808510612</v>
      </c>
      <c r="I140" s="33">
        <f ca="1">-G140/0.9/(F117-F118)/$N$3*1000</f>
        <v>4.5242513899833625</v>
      </c>
      <c r="J140" s="33">
        <f ca="1">H140/0.9/(F117-F118)/$N$3*1000</f>
        <v>1.0017887699559287</v>
      </c>
      <c r="K140" s="32" t="s">
        <v>65</v>
      </c>
      <c r="L140" s="21"/>
      <c r="M140" s="29"/>
      <c r="N140" s="29"/>
      <c r="O140" s="29"/>
      <c r="P140" s="29"/>
      <c r="Q140" s="29"/>
      <c r="R140" s="29"/>
      <c r="S140" s="35" t="s">
        <v>23</v>
      </c>
      <c r="U140" s="8" t="s">
        <v>10</v>
      </c>
      <c r="V140" s="29">
        <f ca="1">AG132</f>
        <v>-11.7827875</v>
      </c>
      <c r="W140" s="29">
        <f t="shared" ca="1" si="449"/>
        <v>-27.304822368421057</v>
      </c>
      <c r="X140" s="29">
        <f t="shared" ca="1" si="449"/>
        <v>12.891972368421053</v>
      </c>
      <c r="Y140" s="29">
        <f ca="1">MIN(V140:X140)</f>
        <v>-27.304822368421057</v>
      </c>
      <c r="Z140" s="29">
        <f ca="1">MAX(V140:X140)</f>
        <v>12.891972368421053</v>
      </c>
      <c r="AA140" s="33">
        <f ca="1">-Y140/0.9/(X117-X118)/$N$3*1000</f>
        <v>4.3073450924121</v>
      </c>
      <c r="AB140" s="33">
        <f ca="1">Z140/0.9/(X117-X118)/$N$3*1000</f>
        <v>2.0337130622337738</v>
      </c>
      <c r="AC140" s="32" t="s">
        <v>65</v>
      </c>
      <c r="AD140" s="21"/>
      <c r="AE140" s="29"/>
      <c r="AF140" s="29"/>
      <c r="AG140" s="29"/>
      <c r="AH140" s="29"/>
      <c r="AI140" s="29"/>
      <c r="AJ140" s="29"/>
      <c r="AK140" s="35" t="s">
        <v>23</v>
      </c>
      <c r="AM140" s="8" t="s">
        <v>10</v>
      </c>
      <c r="AN140" s="29">
        <f ca="1">AY132</f>
        <v>-19.292074999999997</v>
      </c>
      <c r="AO140" s="29">
        <f t="shared" ca="1" si="450"/>
        <v>-27.932300000000005</v>
      </c>
      <c r="AP140" s="29">
        <f t="shared" ca="1" si="450"/>
        <v>4.6807000000000034</v>
      </c>
      <c r="AQ140" s="29">
        <f ca="1">MIN(AN140:AP140)</f>
        <v>-27.932300000000005</v>
      </c>
      <c r="AR140" s="29">
        <f ca="1">MAX(AN140:AP140)</f>
        <v>4.6807000000000034</v>
      </c>
      <c r="AS140" s="33">
        <f ca="1">-AQ140/0.9/(AP117-AP118)/$N$3*1000</f>
        <v>4.4063299039780528</v>
      </c>
      <c r="AT140" s="33">
        <f ca="1">AR140/0.9/(AP117-AP118)/$N$3*1000</f>
        <v>0.73838203017832693</v>
      </c>
      <c r="AU140" s="32" t="s">
        <v>65</v>
      </c>
      <c r="AV140" s="21"/>
      <c r="AW140" s="29"/>
      <c r="AX140" s="29"/>
      <c r="AY140" s="29"/>
      <c r="AZ140" s="29"/>
      <c r="BA140" s="29"/>
      <c r="BB140" s="29"/>
      <c r="BC140" s="35" t="s">
        <v>23</v>
      </c>
      <c r="BE140" s="8" t="s">
        <v>10</v>
      </c>
      <c r="BF140" s="29">
        <f ca="1">BQ132</f>
        <v>-14.561249999999996</v>
      </c>
      <c r="BG140" s="29">
        <f t="shared" ca="1" si="451"/>
        <v>-160.80722812500002</v>
      </c>
      <c r="BH140" s="29">
        <f t="shared" ca="1" si="451"/>
        <v>143.15055312500002</v>
      </c>
      <c r="BI140" s="29">
        <f ca="1">MIN(BF140:BH140)</f>
        <v>-160.80722812500002</v>
      </c>
      <c r="BJ140" s="29">
        <f ca="1">MAX(BF140:BH140)</f>
        <v>143.15055312500002</v>
      </c>
      <c r="BK140" s="33">
        <f ca="1">-BI140/0.9/(BH117-BH118)/$N$3*1000</f>
        <v>8.1538056588955037</v>
      </c>
      <c r="BL140" s="33">
        <f ca="1">BJ140/0.9/(BH117-BH118)/$N$3*1000</f>
        <v>7.2585157007826284</v>
      </c>
      <c r="BM140" s="32" t="s">
        <v>65</v>
      </c>
      <c r="BN140" s="21"/>
      <c r="BO140" s="29"/>
      <c r="BP140" s="29"/>
      <c r="BQ140" s="29"/>
      <c r="BR140" s="29"/>
      <c r="BS140" s="29"/>
      <c r="BT140" s="29"/>
      <c r="BU140" s="35" t="s">
        <v>23</v>
      </c>
      <c r="BW140" s="8" t="s">
        <v>10</v>
      </c>
      <c r="BX140" s="29">
        <f ca="1">CI132</f>
        <v>-40.500799999999991</v>
      </c>
      <c r="BY140" s="29">
        <f t="shared" ca="1" si="452"/>
        <v>-171.24535416666666</v>
      </c>
      <c r="BZ140" s="29">
        <f t="shared" ca="1" si="452"/>
        <v>122.63397916666665</v>
      </c>
      <c r="CA140" s="29">
        <f ca="1">MIN(BX140:BZ140)</f>
        <v>-171.24535416666666</v>
      </c>
      <c r="CB140" s="29">
        <f ca="1">MAX(BX140:BZ140)</f>
        <v>122.63397916666665</v>
      </c>
      <c r="CC140" s="33">
        <f ca="1">-CA140/0.9/(BZ117-BZ118)/$N$3*1000</f>
        <v>8.6830757183274532</v>
      </c>
      <c r="CD140" s="33">
        <f ca="1">CB140/0.9/(BZ117-BZ118)/$N$3*1000</f>
        <v>6.21821322935038</v>
      </c>
      <c r="CE140" s="32" t="s">
        <v>65</v>
      </c>
      <c r="CF140" s="21"/>
      <c r="CG140" s="29"/>
      <c r="CH140" s="29"/>
      <c r="CI140" s="29"/>
      <c r="CJ140" s="29"/>
      <c r="CK140" s="29"/>
      <c r="CL140" s="29"/>
      <c r="CM140" s="35" t="s">
        <v>23</v>
      </c>
      <c r="CO140" s="8" t="s">
        <v>10</v>
      </c>
      <c r="CP140" s="29">
        <f ca="1">DA132</f>
        <v>-34.8596</v>
      </c>
      <c r="CQ140" s="29">
        <f t="shared" ca="1" si="453"/>
        <v>-119.02577361111111</v>
      </c>
      <c r="CR140" s="29">
        <f t="shared" ca="1" si="453"/>
        <v>77.294698611111102</v>
      </c>
      <c r="CS140" s="29">
        <f ca="1">MIN(CP140:CR140)</f>
        <v>-119.02577361111111</v>
      </c>
      <c r="CT140" s="29">
        <f ca="1">MAX(CP140:CR140)</f>
        <v>77.294698611111102</v>
      </c>
      <c r="CU140" s="33">
        <f ca="1">-CS140/0.9/(CR117-CR118)/$N$3*1000</f>
        <v>6.0352574802812047</v>
      </c>
      <c r="CV140" s="33">
        <f ca="1">CT140/0.9/(CR117-CR118)/$N$3*1000</f>
        <v>3.9192638184646276</v>
      </c>
      <c r="CW140" s="32" t="s">
        <v>65</v>
      </c>
      <c r="CX140" s="21"/>
      <c r="CY140" s="29"/>
      <c r="CZ140" s="29"/>
      <c r="DA140" s="29"/>
      <c r="DB140" s="29"/>
      <c r="DC140" s="29"/>
      <c r="DD140" s="29"/>
      <c r="DE140" s="35" t="s">
        <v>23</v>
      </c>
      <c r="DG140" s="8" t="s">
        <v>10</v>
      </c>
      <c r="DH140" s="29">
        <f ca="1">DS132</f>
        <v>-18.247</v>
      </c>
      <c r="DI140" s="29">
        <f t="shared" ca="1" si="454"/>
        <v>-109.0708736111111</v>
      </c>
      <c r="DJ140" s="29">
        <f t="shared" ca="1" si="454"/>
        <v>87.249598611111111</v>
      </c>
      <c r="DK140" s="29">
        <f ca="1">MIN(DH140:DJ140)</f>
        <v>-109.0708736111111</v>
      </c>
      <c r="DL140" s="29">
        <f ca="1">MAX(DH140:DJ140)</f>
        <v>87.249598611111111</v>
      </c>
      <c r="DM140" s="33">
        <f ca="1">-DK140/0.9/(DJ117-DJ118)/$N$3*1000</f>
        <v>5.5304896231383482</v>
      </c>
      <c r="DN140" s="33">
        <f ca="1">DL140/0.9/(DJ117-DJ118)/$N$3*1000</f>
        <v>4.4240316756074858</v>
      </c>
      <c r="DO140" s="32" t="s">
        <v>65</v>
      </c>
      <c r="DP140" s="21"/>
      <c r="DQ140" s="29"/>
      <c r="DR140" s="29"/>
      <c r="DS140" s="29"/>
      <c r="DT140" s="29"/>
      <c r="DU140" s="29"/>
      <c r="DV140" s="29"/>
    </row>
    <row r="141" spans="1:126">
      <c r="A141" s="8">
        <f>B117</f>
        <v>2</v>
      </c>
      <c r="C141" s="8" t="s">
        <v>66</v>
      </c>
      <c r="D141" s="29">
        <f ca="1">O136</f>
        <v>11.645915548550732</v>
      </c>
      <c r="E141" s="29">
        <f t="shared" ref="E141:F141" ca="1" si="455">P136</f>
        <v>12.143123316187516</v>
      </c>
      <c r="F141" s="29">
        <f t="shared" ca="1" si="455"/>
        <v>11.044139416702563</v>
      </c>
      <c r="G141" s="30"/>
      <c r="H141" s="29">
        <f ca="1">MAX(D141:F141)</f>
        <v>12.143123316187516</v>
      </c>
      <c r="I141" s="31"/>
      <c r="J141" s="33">
        <f ca="1">H141/0.9/(F117-F118)/$N$3*1000</f>
        <v>1.915581867436988</v>
      </c>
      <c r="K141" s="29"/>
      <c r="L141" s="21"/>
      <c r="M141" s="29"/>
      <c r="N141" s="29"/>
      <c r="O141" s="29"/>
      <c r="P141" s="29"/>
      <c r="Q141" s="29"/>
      <c r="R141" s="29"/>
      <c r="S141" s="39">
        <f>T117</f>
        <v>2</v>
      </c>
      <c r="U141" s="8" t="s">
        <v>66</v>
      </c>
      <c r="V141" s="29">
        <f ca="1">AG136</f>
        <v>6.8551701617902303</v>
      </c>
      <c r="W141" s="29">
        <f t="shared" ref="W141:X141" ca="1" si="456">AH136</f>
        <v>13.377747496845387</v>
      </c>
      <c r="X141" s="29">
        <f t="shared" ca="1" si="456"/>
        <v>13.035156438016585</v>
      </c>
      <c r="Y141" s="30"/>
      <c r="Z141" s="29">
        <f ca="1">MAX(V141:X141)</f>
        <v>13.377747496845387</v>
      </c>
      <c r="AA141" s="31"/>
      <c r="AB141" s="33">
        <f ca="1">Z141/0.9/(X117-X118)/$N$3*1000</f>
        <v>2.1103442553322629</v>
      </c>
      <c r="AC141" s="29"/>
      <c r="AD141" s="21"/>
      <c r="AE141" s="29"/>
      <c r="AF141" s="29"/>
      <c r="AG141" s="29"/>
      <c r="AH141" s="29"/>
      <c r="AI141" s="29"/>
      <c r="AJ141" s="29"/>
      <c r="AK141" s="39">
        <f>AL117</f>
        <v>2</v>
      </c>
      <c r="AM141" s="8" t="s">
        <v>66</v>
      </c>
      <c r="AN141" s="29">
        <f ca="1">AY136</f>
        <v>13.303551316849486</v>
      </c>
      <c r="AO141" s="29">
        <f t="shared" ref="AO141:AP141" ca="1" si="457">AZ136</f>
        <v>15.441207201646098</v>
      </c>
      <c r="AP141" s="29">
        <f t="shared" ca="1" si="457"/>
        <v>9.8677588065843622</v>
      </c>
      <c r="AQ141" s="30"/>
      <c r="AR141" s="29">
        <f ca="1">MAX(AN141:AP141)</f>
        <v>15.441207201646098</v>
      </c>
      <c r="AS141" s="31"/>
      <c r="AT141" s="33">
        <f ca="1">AR141/0.9/(AP117-AP118)/$N$3*1000</f>
        <v>2.4358557313982176</v>
      </c>
      <c r="AU141" s="29"/>
      <c r="AV141" s="21"/>
      <c r="AW141" s="29"/>
      <c r="AX141" s="29"/>
      <c r="AY141" s="29"/>
      <c r="AZ141" s="29"/>
      <c r="BA141" s="29"/>
      <c r="BB141" s="29"/>
      <c r="BC141" s="39">
        <f>BD117</f>
        <v>2</v>
      </c>
      <c r="BE141" s="8" t="s">
        <v>66</v>
      </c>
      <c r="BF141" s="29">
        <f ca="1">BQ136</f>
        <v>25.493634839700107</v>
      </c>
      <c r="BG141" s="29">
        <f t="shared" ref="BG141:BH141" ca="1" si="458">BR136</f>
        <v>89.156624999999977</v>
      </c>
      <c r="BH141" s="29">
        <f t="shared" ca="1" si="458"/>
        <v>125.22820624999997</v>
      </c>
      <c r="BI141" s="30"/>
      <c r="BJ141" s="29">
        <f ca="1">MAX(BF141:BH141)</f>
        <v>125.22820624999997</v>
      </c>
      <c r="BK141" s="31"/>
      <c r="BL141" s="33">
        <f ca="1">BJ141/0.9/(BH117-BH118)/$N$3*1000</f>
        <v>6.3497547260802447</v>
      </c>
      <c r="BM141" s="29"/>
      <c r="BN141" s="21"/>
      <c r="BO141" s="29"/>
      <c r="BP141" s="29"/>
      <c r="BQ141" s="29"/>
      <c r="BR141" s="29"/>
      <c r="BS141" s="29"/>
      <c r="BT141" s="29"/>
      <c r="BU141" s="39">
        <f>BV117</f>
        <v>2</v>
      </c>
      <c r="BW141" s="8" t="s">
        <v>66</v>
      </c>
      <c r="BX141" s="29">
        <f ca="1">CI136</f>
        <v>41.357818092130714</v>
      </c>
      <c r="BY141" s="29">
        <f t="shared" ref="BY141:BZ141" ca="1" si="459">CJ136</f>
        <v>123.43362916666668</v>
      </c>
      <c r="BZ141" s="29">
        <f t="shared" ca="1" si="459"/>
        <v>122.63412916666664</v>
      </c>
      <c r="CA141" s="30"/>
      <c r="CB141" s="29">
        <f ca="1">MAX(BX141:BZ141)</f>
        <v>123.43362916666668</v>
      </c>
      <c r="CC141" s="31"/>
      <c r="CD141" s="33">
        <f ca="1">CB141/0.9/(BZ117-BZ118)/$N$3*1000</f>
        <v>6.2587598563345086</v>
      </c>
      <c r="CE141" s="29"/>
      <c r="CF141" s="21"/>
      <c r="CG141" s="29"/>
      <c r="CH141" s="29"/>
      <c r="CI141" s="29"/>
      <c r="CJ141" s="29"/>
      <c r="CK141" s="29"/>
      <c r="CL141" s="29"/>
      <c r="CM141" s="39">
        <f>CN117</f>
        <v>2</v>
      </c>
      <c r="CO141" s="8" t="s">
        <v>66</v>
      </c>
      <c r="CP141" s="29">
        <f ca="1">DA136</f>
        <v>39.096861989067676</v>
      </c>
      <c r="CQ141" s="29">
        <f t="shared" ref="CQ141:CR141" ca="1" si="460">DB136</f>
        <v>121.9519736111111</v>
      </c>
      <c r="CR141" s="29">
        <f t="shared" ca="1" si="460"/>
        <v>93.077745833333324</v>
      </c>
      <c r="CS141" s="30"/>
      <c r="CT141" s="29">
        <f ca="1">MAX(CP141:CR141)</f>
        <v>121.9519736111111</v>
      </c>
      <c r="CU141" s="31"/>
      <c r="CV141" s="33">
        <f ca="1">CT141/0.9/(CR117-CR118)/$N$3*1000</f>
        <v>6.1836318189055453</v>
      </c>
      <c r="CW141" s="29"/>
      <c r="CX141" s="21"/>
      <c r="CY141" s="29"/>
      <c r="CZ141" s="29"/>
      <c r="DA141" s="29"/>
      <c r="DB141" s="29"/>
      <c r="DC141" s="29"/>
      <c r="DD141" s="29"/>
      <c r="DE141" s="39">
        <f>DF117</f>
        <v>2</v>
      </c>
      <c r="DG141" s="8" t="s">
        <v>66</v>
      </c>
      <c r="DH141" s="29">
        <f ca="1">DS136</f>
        <v>39.096861989067676</v>
      </c>
      <c r="DI141" s="29">
        <f t="shared" ref="DI141:DJ141" ca="1" si="461">DT136</f>
        <v>121.9519736111111</v>
      </c>
      <c r="DJ141" s="29">
        <f t="shared" ca="1" si="461"/>
        <v>87.249423611111098</v>
      </c>
      <c r="DK141" s="30"/>
      <c r="DL141" s="29">
        <f ca="1">MAX(DH141:DJ141)</f>
        <v>121.9519736111111</v>
      </c>
      <c r="DM141" s="31"/>
      <c r="DN141" s="33">
        <f ca="1">DL141/0.9/(DJ117-DJ118)/$N$3*1000</f>
        <v>6.1836318189055453</v>
      </c>
      <c r="DO141" s="29"/>
      <c r="DP141" s="21"/>
      <c r="DQ141" s="29"/>
      <c r="DR141" s="29"/>
      <c r="DS141" s="29"/>
      <c r="DT141" s="29"/>
      <c r="DU141" s="29"/>
      <c r="DV141" s="29"/>
    </row>
    <row r="142" spans="1:126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41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4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41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41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41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41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</row>
    <row r="143" spans="1:126">
      <c r="S143" s="37"/>
      <c r="AK143" s="37"/>
      <c r="BC143" s="37"/>
      <c r="BU143" s="37"/>
      <c r="CM143" s="37"/>
      <c r="DE143" s="37"/>
    </row>
    <row r="144" spans="1:126">
      <c r="A144" s="2" t="s">
        <v>44</v>
      </c>
      <c r="B144" s="19" t="str">
        <f ca="1">A$7</f>
        <v>14-15</v>
      </c>
      <c r="D144" s="2" t="s">
        <v>24</v>
      </c>
      <c r="E144" s="8" t="s">
        <v>56</v>
      </c>
      <c r="F144" s="9">
        <v>60</v>
      </c>
      <c r="G144" s="2" t="s">
        <v>25</v>
      </c>
      <c r="H144" s="2" t="s">
        <v>26</v>
      </c>
      <c r="N144" s="2" t="s">
        <v>54</v>
      </c>
      <c r="O144" s="8"/>
      <c r="P144" s="48">
        <f ca="1">ROUND(ABS(IF($C$2&lt;=$C$3,(F151-F152)/F153,(G151-G152)/G153)),2)</f>
        <v>4.7</v>
      </c>
      <c r="Q144" s="2" t="s">
        <v>25</v>
      </c>
      <c r="S144" s="38" t="s">
        <v>44</v>
      </c>
      <c r="T144" s="19" t="str">
        <f ca="1">S$7</f>
        <v>15-16</v>
      </c>
      <c r="V144" s="2" t="s">
        <v>24</v>
      </c>
      <c r="W144" s="8" t="s">
        <v>56</v>
      </c>
      <c r="X144" s="9">
        <v>60</v>
      </c>
      <c r="Y144" s="2" t="s">
        <v>25</v>
      </c>
      <c r="Z144" s="2" t="s">
        <v>26</v>
      </c>
      <c r="AF144" s="2" t="s">
        <v>54</v>
      </c>
      <c r="AG144" s="8"/>
      <c r="AH144" s="48">
        <f ca="1">ROUND(ABS(IF($C$2&lt;=$C$3,(X151-X152)/X153,(Y151-Y152)/Y153)),2)</f>
        <v>3.8</v>
      </c>
      <c r="AI144" s="2" t="s">
        <v>25</v>
      </c>
      <c r="AK144" s="38" t="s">
        <v>44</v>
      </c>
      <c r="AL144" s="19" t="str">
        <f ca="1">AK$7</f>
        <v>16-17</v>
      </c>
      <c r="AN144" s="2" t="s">
        <v>24</v>
      </c>
      <c r="AO144" s="8" t="s">
        <v>56</v>
      </c>
      <c r="AP144" s="9">
        <v>60</v>
      </c>
      <c r="AQ144" s="2" t="s">
        <v>25</v>
      </c>
      <c r="AR144" s="2" t="s">
        <v>26</v>
      </c>
      <c r="AX144" s="2" t="s">
        <v>54</v>
      </c>
      <c r="AY144" s="8"/>
      <c r="AZ144" s="48">
        <f ca="1">ROUND(ABS(IF($C$2&lt;=$C$3,(AP151-AP152)/AP153,(AQ151-AQ152)/AQ153)),2)</f>
        <v>3</v>
      </c>
      <c r="BA144" s="2" t="s">
        <v>25</v>
      </c>
      <c r="BC144" s="38" t="s">
        <v>44</v>
      </c>
      <c r="BD144" s="19" t="str">
        <f ca="1">BC$7</f>
        <v>17-18</v>
      </c>
      <c r="BF144" s="2" t="s">
        <v>24</v>
      </c>
      <c r="BG144" s="8" t="s">
        <v>56</v>
      </c>
      <c r="BH144" s="9">
        <v>30</v>
      </c>
      <c r="BI144" s="2" t="s">
        <v>25</v>
      </c>
      <c r="BJ144" s="2" t="s">
        <v>26</v>
      </c>
      <c r="BP144" s="2" t="s">
        <v>54</v>
      </c>
      <c r="BQ144" s="8"/>
      <c r="BR144" s="48">
        <f ca="1">ROUND(ABS(IF($C$2&lt;=$C$3,(BH151-BH152)/BH153,(BI151-BI152)/BI153)),2)</f>
        <v>3.2</v>
      </c>
      <c r="BS144" s="2" t="s">
        <v>25</v>
      </c>
      <c r="BU144" s="38" t="s">
        <v>44</v>
      </c>
      <c r="BV144" s="19" t="str">
        <f ca="1">BU$7</f>
        <v>18-19</v>
      </c>
      <c r="BX144" s="2" t="s">
        <v>24</v>
      </c>
      <c r="BY144" s="8" t="s">
        <v>56</v>
      </c>
      <c r="BZ144" s="9">
        <v>30</v>
      </c>
      <c r="CA144" s="2" t="s">
        <v>25</v>
      </c>
      <c r="CB144" s="2" t="s">
        <v>26</v>
      </c>
      <c r="CH144" s="2" t="s">
        <v>54</v>
      </c>
      <c r="CI144" s="8"/>
      <c r="CJ144" s="48">
        <f ca="1">ROUND(ABS(IF($C$2&lt;=$C$3,(BZ151-BZ152)/BZ153,(CA151-CA152)/CA153)),2)</f>
        <v>4.2</v>
      </c>
      <c r="CK144" s="2" t="s">
        <v>25</v>
      </c>
      <c r="CM144" s="38" t="s">
        <v>44</v>
      </c>
      <c r="CN144" s="19" t="str">
        <f ca="1">CM$7</f>
        <v>19-20</v>
      </c>
      <c r="CP144" s="2" t="s">
        <v>24</v>
      </c>
      <c r="CQ144" s="8" t="s">
        <v>56</v>
      </c>
      <c r="CR144" s="9">
        <v>30</v>
      </c>
      <c r="CS144" s="2" t="s">
        <v>25</v>
      </c>
      <c r="CT144" s="2" t="s">
        <v>26</v>
      </c>
      <c r="CZ144" s="2" t="s">
        <v>54</v>
      </c>
      <c r="DA144" s="8"/>
      <c r="DB144" s="48">
        <f ca="1">ROUND(ABS(IF($C$2&lt;=$C$3,(CR151-CR152)/CR153,(CS151-CS152)/CS153)),2)</f>
        <v>3.6</v>
      </c>
      <c r="DC144" s="2" t="s">
        <v>25</v>
      </c>
      <c r="DE144" s="38" t="s">
        <v>44</v>
      </c>
      <c r="DF144" s="19" t="str">
        <f ca="1">DE$7</f>
        <v>-</v>
      </c>
      <c r="DH144" s="2" t="s">
        <v>24</v>
      </c>
      <c r="DI144" s="8" t="s">
        <v>56</v>
      </c>
      <c r="DJ144" s="9">
        <v>30</v>
      </c>
      <c r="DK144" s="2" t="s">
        <v>25</v>
      </c>
      <c r="DL144" s="2" t="s">
        <v>26</v>
      </c>
      <c r="DR144" s="2" t="s">
        <v>54</v>
      </c>
      <c r="DS144" s="8"/>
      <c r="DT144" s="48">
        <f ca="1">ROUND(ABS(IF($C$2&lt;=$C$3,(DJ151-DJ152)/DJ153,(DK151-DK152)/DK153)),2)</f>
        <v>3.6</v>
      </c>
      <c r="DU144" s="2" t="s">
        <v>25</v>
      </c>
    </row>
    <row r="145" spans="1:125">
      <c r="A145" s="2" t="s">
        <v>68</v>
      </c>
      <c r="B145" s="19">
        <f>MAX(1,B117-1)</f>
        <v>1</v>
      </c>
      <c r="E145" s="8" t="s">
        <v>57</v>
      </c>
      <c r="F145" s="9">
        <v>22</v>
      </c>
      <c r="G145" s="2" t="s">
        <v>25</v>
      </c>
      <c r="H145" s="2" t="s">
        <v>27</v>
      </c>
      <c r="O145" s="8" t="s">
        <v>32</v>
      </c>
      <c r="P145" s="19">
        <f ca="1">ROUND(ABS((D153-D154)/P144),2)</f>
        <v>12.11</v>
      </c>
      <c r="Q145" s="17" t="s">
        <v>55</v>
      </c>
      <c r="S145" s="38" t="s">
        <v>68</v>
      </c>
      <c r="T145" s="19">
        <f>MAX(1,T117-1)</f>
        <v>1</v>
      </c>
      <c r="W145" s="8" t="s">
        <v>57</v>
      </c>
      <c r="X145" s="9">
        <v>22</v>
      </c>
      <c r="Y145" s="2" t="s">
        <v>25</v>
      </c>
      <c r="Z145" s="2" t="s">
        <v>27</v>
      </c>
      <c r="AG145" s="8" t="s">
        <v>32</v>
      </c>
      <c r="AH145" s="19">
        <f ca="1">ROUND(ABS((V153-V154)/AH144),2)</f>
        <v>12.11</v>
      </c>
      <c r="AI145" s="17" t="s">
        <v>55</v>
      </c>
      <c r="AK145" s="38" t="s">
        <v>68</v>
      </c>
      <c r="AL145" s="19">
        <f>MAX(1,AL117-1)</f>
        <v>1</v>
      </c>
      <c r="AO145" s="8" t="s">
        <v>57</v>
      </c>
      <c r="AP145" s="9">
        <v>22</v>
      </c>
      <c r="AQ145" s="2" t="s">
        <v>25</v>
      </c>
      <c r="AR145" s="2" t="s">
        <v>27</v>
      </c>
      <c r="AY145" s="8" t="s">
        <v>32</v>
      </c>
      <c r="AZ145" s="19">
        <f ca="1">ROUND(ABS((AN153-AN154)/AZ144),2)</f>
        <v>35.86</v>
      </c>
      <c r="BA145" s="17" t="s">
        <v>55</v>
      </c>
      <c r="BC145" s="38" t="s">
        <v>68</v>
      </c>
      <c r="BD145" s="19">
        <f>MAX(1,BD117-1)</f>
        <v>1</v>
      </c>
      <c r="BG145" s="8" t="s">
        <v>57</v>
      </c>
      <c r="BH145" s="9">
        <v>60</v>
      </c>
      <c r="BI145" s="2" t="s">
        <v>25</v>
      </c>
      <c r="BJ145" s="2" t="s">
        <v>27</v>
      </c>
      <c r="BQ145" s="8" t="s">
        <v>32</v>
      </c>
      <c r="BR145" s="19">
        <f ca="1">ROUND(ABS((BF153-BF154)/BR144),2)</f>
        <v>57.06</v>
      </c>
      <c r="BS145" s="17" t="s">
        <v>55</v>
      </c>
      <c r="BU145" s="38" t="s">
        <v>68</v>
      </c>
      <c r="BV145" s="19">
        <f>MAX(1,BV117-1)</f>
        <v>1</v>
      </c>
      <c r="BY145" s="8" t="s">
        <v>57</v>
      </c>
      <c r="BZ145" s="9">
        <v>60</v>
      </c>
      <c r="CA145" s="2" t="s">
        <v>25</v>
      </c>
      <c r="CB145" s="2" t="s">
        <v>27</v>
      </c>
      <c r="CI145" s="8" t="s">
        <v>32</v>
      </c>
      <c r="CJ145" s="19">
        <f ca="1">ROUND(ABS((BX153-BX154)/CJ144),2)</f>
        <v>57.06</v>
      </c>
      <c r="CK145" s="17" t="s">
        <v>55</v>
      </c>
      <c r="CM145" s="38" t="s">
        <v>68</v>
      </c>
      <c r="CN145" s="19">
        <f>MAX(1,CN117-1)</f>
        <v>1</v>
      </c>
      <c r="CQ145" s="8" t="s">
        <v>57</v>
      </c>
      <c r="CR145" s="9">
        <v>60</v>
      </c>
      <c r="CS145" s="2" t="s">
        <v>25</v>
      </c>
      <c r="CT145" s="2" t="s">
        <v>27</v>
      </c>
      <c r="DA145" s="8" t="s">
        <v>32</v>
      </c>
      <c r="DB145" s="19">
        <f ca="1">ROUND(ABS((CP153-CP154)/DB144),2)</f>
        <v>57.06</v>
      </c>
      <c r="DC145" s="17" t="s">
        <v>55</v>
      </c>
      <c r="DE145" s="38" t="s">
        <v>68</v>
      </c>
      <c r="DF145" s="19">
        <f>MAX(1,DF117-1)</f>
        <v>1</v>
      </c>
      <c r="DI145" s="8" t="s">
        <v>57</v>
      </c>
      <c r="DJ145" s="9">
        <v>60</v>
      </c>
      <c r="DK145" s="2" t="s">
        <v>25</v>
      </c>
      <c r="DL145" s="2" t="s">
        <v>27</v>
      </c>
      <c r="DS145" s="8" t="s">
        <v>32</v>
      </c>
      <c r="DT145" s="19">
        <f ca="1">ROUND(ABS((DH153-DH154)/DT144),2)</f>
        <v>57.06</v>
      </c>
      <c r="DU145" s="17" t="s">
        <v>55</v>
      </c>
    </row>
    <row r="146" spans="1:125">
      <c r="B146" s="25" t="str">
        <f>IF(B145=B117,"duplicato","")</f>
        <v/>
      </c>
      <c r="E146" s="8" t="s">
        <v>28</v>
      </c>
      <c r="F146" s="42">
        <f>$N$4</f>
        <v>4</v>
      </c>
      <c r="G146" s="2" t="s">
        <v>25</v>
      </c>
      <c r="H146" s="2" t="s">
        <v>29</v>
      </c>
      <c r="O146" s="8" t="s">
        <v>33</v>
      </c>
      <c r="P146" s="19">
        <f ca="1">ROUND(ABS((E153-E154)/P144),2)</f>
        <v>7.42</v>
      </c>
      <c r="Q146" s="17" t="s">
        <v>55</v>
      </c>
      <c r="S146" s="38"/>
      <c r="T146" s="25" t="str">
        <f>IF(T145=T117,"duplicato","")</f>
        <v/>
      </c>
      <c r="W146" s="8" t="s">
        <v>28</v>
      </c>
      <c r="X146" s="42">
        <f>$N$4</f>
        <v>4</v>
      </c>
      <c r="Y146" s="2" t="s">
        <v>25</v>
      </c>
      <c r="Z146" s="2" t="s">
        <v>29</v>
      </c>
      <c r="AG146" s="8" t="s">
        <v>33</v>
      </c>
      <c r="AH146" s="19">
        <f ca="1">ROUND(ABS((W153-W154)/AH144),2)</f>
        <v>7.42</v>
      </c>
      <c r="AI146" s="17" t="s">
        <v>55</v>
      </c>
      <c r="AK146" s="38"/>
      <c r="AL146" s="25" t="str">
        <f>IF(AL145=AL117,"duplicato","")</f>
        <v/>
      </c>
      <c r="AO146" s="8" t="s">
        <v>28</v>
      </c>
      <c r="AP146" s="42">
        <f>$N$4</f>
        <v>4</v>
      </c>
      <c r="AQ146" s="2" t="s">
        <v>25</v>
      </c>
      <c r="AR146" s="2" t="s">
        <v>29</v>
      </c>
      <c r="AY146" s="8" t="s">
        <v>33</v>
      </c>
      <c r="AZ146" s="19">
        <f ca="1">ROUND(ABS((AO153-AO154)/AZ144),2)</f>
        <v>21.6</v>
      </c>
      <c r="BA146" s="17" t="s">
        <v>55</v>
      </c>
      <c r="BC146" s="38"/>
      <c r="BD146" s="25" t="str">
        <f>IF(BD145=BD117,"duplicato","")</f>
        <v/>
      </c>
      <c r="BG146" s="8" t="s">
        <v>28</v>
      </c>
      <c r="BH146" s="42">
        <f>$N$4</f>
        <v>4</v>
      </c>
      <c r="BI146" s="2" t="s">
        <v>25</v>
      </c>
      <c r="BJ146" s="2" t="s">
        <v>29</v>
      </c>
      <c r="BQ146" s="8" t="s">
        <v>33</v>
      </c>
      <c r="BR146" s="19">
        <f ca="1">ROUND(ABS((BG153-BG154)/BR144),2)</f>
        <v>34.130000000000003</v>
      </c>
      <c r="BS146" s="17" t="s">
        <v>55</v>
      </c>
      <c r="BU146" s="38"/>
      <c r="BV146" s="25" t="str">
        <f>IF(BV145=BV117,"duplicato","")</f>
        <v/>
      </c>
      <c r="BY146" s="8" t="s">
        <v>28</v>
      </c>
      <c r="BZ146" s="42">
        <f>$N$4</f>
        <v>4</v>
      </c>
      <c r="CA146" s="2" t="s">
        <v>25</v>
      </c>
      <c r="CB146" s="2" t="s">
        <v>29</v>
      </c>
      <c r="CI146" s="8" t="s">
        <v>33</v>
      </c>
      <c r="CJ146" s="19">
        <f ca="1">ROUND(ABS((BY153-BY154)/CJ144),2)</f>
        <v>34.130000000000003</v>
      </c>
      <c r="CK146" s="17" t="s">
        <v>55</v>
      </c>
      <c r="CM146" s="38"/>
      <c r="CN146" s="25" t="str">
        <f>IF(CN145=CN117,"duplicato","")</f>
        <v/>
      </c>
      <c r="CQ146" s="8" t="s">
        <v>28</v>
      </c>
      <c r="CR146" s="42">
        <f>$N$4</f>
        <v>4</v>
      </c>
      <c r="CS146" s="2" t="s">
        <v>25</v>
      </c>
      <c r="CT146" s="2" t="s">
        <v>29</v>
      </c>
      <c r="DA146" s="8" t="s">
        <v>33</v>
      </c>
      <c r="DB146" s="19">
        <f ca="1">ROUND(ABS((CQ153-CQ154)/DB144),2)</f>
        <v>34.130000000000003</v>
      </c>
      <c r="DC146" s="17" t="s">
        <v>55</v>
      </c>
      <c r="DE146" s="38"/>
      <c r="DF146" s="25" t="str">
        <f>IF(DF145=DF117,"duplicato","")</f>
        <v/>
      </c>
      <c r="DI146" s="8" t="s">
        <v>28</v>
      </c>
      <c r="DJ146" s="42">
        <f>$N$4</f>
        <v>4</v>
      </c>
      <c r="DK146" s="2" t="s">
        <v>25</v>
      </c>
      <c r="DL146" s="2" t="s">
        <v>29</v>
      </c>
      <c r="DS146" s="8" t="s">
        <v>33</v>
      </c>
      <c r="DT146" s="19">
        <f ca="1">ROUND(ABS((DI153-DI154)/DT144),2)</f>
        <v>34.130000000000003</v>
      </c>
      <c r="DU146" s="17" t="s">
        <v>55</v>
      </c>
    </row>
    <row r="147" spans="1:125">
      <c r="E147" s="8" t="s">
        <v>47</v>
      </c>
      <c r="F147" s="9">
        <v>15</v>
      </c>
      <c r="G147" s="2" t="s">
        <v>25</v>
      </c>
      <c r="H147" s="2" t="s">
        <v>49</v>
      </c>
      <c r="S147" s="38"/>
      <c r="W147" s="8" t="s">
        <v>47</v>
      </c>
      <c r="X147" s="9">
        <v>15</v>
      </c>
      <c r="Y147" s="2" t="s">
        <v>25</v>
      </c>
      <c r="Z147" s="2" t="s">
        <v>49</v>
      </c>
      <c r="AK147" s="38"/>
      <c r="AO147" s="8" t="s">
        <v>47</v>
      </c>
      <c r="AP147" s="9">
        <v>15</v>
      </c>
      <c r="AQ147" s="2" t="s">
        <v>25</v>
      </c>
      <c r="AR147" s="2" t="s">
        <v>49</v>
      </c>
      <c r="BC147" s="38"/>
      <c r="BG147" s="8" t="s">
        <v>47</v>
      </c>
      <c r="BH147" s="9">
        <v>15</v>
      </c>
      <c r="BI147" s="2" t="s">
        <v>25</v>
      </c>
      <c r="BJ147" s="2" t="s">
        <v>49</v>
      </c>
      <c r="BU147" s="38"/>
      <c r="BY147" s="8" t="s">
        <v>47</v>
      </c>
      <c r="BZ147" s="9">
        <v>35</v>
      </c>
      <c r="CA147" s="2" t="s">
        <v>25</v>
      </c>
      <c r="CB147" s="2" t="s">
        <v>49</v>
      </c>
      <c r="CM147" s="38"/>
      <c r="CQ147" s="8" t="s">
        <v>47</v>
      </c>
      <c r="CR147" s="9">
        <v>35</v>
      </c>
      <c r="CS147" s="2" t="s">
        <v>25</v>
      </c>
      <c r="CT147" s="2" t="s">
        <v>49</v>
      </c>
      <c r="DE147" s="38"/>
      <c r="DI147" s="8" t="s">
        <v>47</v>
      </c>
      <c r="DJ147" s="9">
        <v>35</v>
      </c>
      <c r="DK147" s="2" t="s">
        <v>25</v>
      </c>
      <c r="DL147" s="2" t="s">
        <v>49</v>
      </c>
    </row>
    <row r="148" spans="1:125">
      <c r="E148" s="8" t="s">
        <v>48</v>
      </c>
      <c r="F148" s="9">
        <v>15</v>
      </c>
      <c r="G148" s="2" t="s">
        <v>25</v>
      </c>
      <c r="H148" s="2" t="s">
        <v>50</v>
      </c>
      <c r="S148" s="38"/>
      <c r="W148" s="8" t="s">
        <v>48</v>
      </c>
      <c r="X148" s="9">
        <v>15</v>
      </c>
      <c r="Y148" s="2" t="s">
        <v>25</v>
      </c>
      <c r="Z148" s="2" t="s">
        <v>50</v>
      </c>
      <c r="AK148" s="38"/>
      <c r="AO148" s="8" t="s">
        <v>48</v>
      </c>
      <c r="AP148" s="9">
        <v>15</v>
      </c>
      <c r="AQ148" s="2" t="s">
        <v>25</v>
      </c>
      <c r="AR148" s="2" t="s">
        <v>50</v>
      </c>
      <c r="BC148" s="38"/>
      <c r="BG148" s="8" t="s">
        <v>48</v>
      </c>
      <c r="BH148" s="9">
        <v>35</v>
      </c>
      <c r="BI148" s="2" t="s">
        <v>25</v>
      </c>
      <c r="BJ148" s="2" t="s">
        <v>50</v>
      </c>
      <c r="BU148" s="38"/>
      <c r="BY148" s="8" t="s">
        <v>48</v>
      </c>
      <c r="BZ148" s="9">
        <v>35</v>
      </c>
      <c r="CA148" s="2" t="s">
        <v>25</v>
      </c>
      <c r="CB148" s="2" t="s">
        <v>50</v>
      </c>
      <c r="CM148" s="38"/>
      <c r="CQ148" s="8" t="s">
        <v>48</v>
      </c>
      <c r="CR148" s="9">
        <v>15</v>
      </c>
      <c r="CS148" s="2" t="s">
        <v>25</v>
      </c>
      <c r="CT148" s="2" t="s">
        <v>50</v>
      </c>
      <c r="DE148" s="38"/>
      <c r="DI148" s="8" t="s">
        <v>48</v>
      </c>
      <c r="DJ148" s="9">
        <v>35</v>
      </c>
      <c r="DK148" s="2" t="s">
        <v>25</v>
      </c>
      <c r="DL148" s="2" t="s">
        <v>50</v>
      </c>
    </row>
    <row r="149" spans="1:125">
      <c r="S149" s="38"/>
      <c r="AK149" s="38"/>
      <c r="BC149" s="38"/>
      <c r="BU149" s="38"/>
      <c r="CM149" s="38"/>
      <c r="DE149" s="38"/>
    </row>
    <row r="150" spans="1:125">
      <c r="A150" s="2" t="s">
        <v>30</v>
      </c>
      <c r="D150" s="20" t="s">
        <v>32</v>
      </c>
      <c r="E150" s="20" t="s">
        <v>33</v>
      </c>
      <c r="F150" s="20" t="s">
        <v>34</v>
      </c>
      <c r="G150" s="20" t="s">
        <v>35</v>
      </c>
      <c r="H150" s="20" t="s">
        <v>36</v>
      </c>
      <c r="I150" s="20" t="s">
        <v>37</v>
      </c>
      <c r="J150" s="23" t="s">
        <v>39</v>
      </c>
      <c r="K150" s="23" t="s">
        <v>40</v>
      </c>
      <c r="L150" s="23" t="s">
        <v>41</v>
      </c>
      <c r="M150" s="23" t="s">
        <v>42</v>
      </c>
      <c r="N150" s="23" t="s">
        <v>53</v>
      </c>
      <c r="O150" s="20" t="s">
        <v>32</v>
      </c>
      <c r="P150" s="23" t="s">
        <v>51</v>
      </c>
      <c r="Q150" s="23" t="s">
        <v>52</v>
      </c>
      <c r="S150" s="38" t="s">
        <v>30</v>
      </c>
      <c r="V150" s="20" t="s">
        <v>32</v>
      </c>
      <c r="W150" s="20" t="s">
        <v>33</v>
      </c>
      <c r="X150" s="20" t="s">
        <v>34</v>
      </c>
      <c r="Y150" s="20" t="s">
        <v>35</v>
      </c>
      <c r="Z150" s="20" t="s">
        <v>36</v>
      </c>
      <c r="AA150" s="20" t="s">
        <v>37</v>
      </c>
      <c r="AB150" s="23" t="s">
        <v>39</v>
      </c>
      <c r="AC150" s="23" t="s">
        <v>40</v>
      </c>
      <c r="AD150" s="23" t="s">
        <v>41</v>
      </c>
      <c r="AE150" s="23" t="s">
        <v>42</v>
      </c>
      <c r="AF150" s="23" t="s">
        <v>53</v>
      </c>
      <c r="AG150" s="20" t="s">
        <v>32</v>
      </c>
      <c r="AH150" s="23" t="s">
        <v>51</v>
      </c>
      <c r="AI150" s="23" t="s">
        <v>52</v>
      </c>
      <c r="AK150" s="38" t="s">
        <v>30</v>
      </c>
      <c r="AN150" s="20" t="s">
        <v>32</v>
      </c>
      <c r="AO150" s="20" t="s">
        <v>33</v>
      </c>
      <c r="AP150" s="20" t="s">
        <v>34</v>
      </c>
      <c r="AQ150" s="20" t="s">
        <v>35</v>
      </c>
      <c r="AR150" s="20" t="s">
        <v>36</v>
      </c>
      <c r="AS150" s="20" t="s">
        <v>37</v>
      </c>
      <c r="AT150" s="23" t="s">
        <v>39</v>
      </c>
      <c r="AU150" s="23" t="s">
        <v>40</v>
      </c>
      <c r="AV150" s="23" t="s">
        <v>41</v>
      </c>
      <c r="AW150" s="23" t="s">
        <v>42</v>
      </c>
      <c r="AX150" s="23" t="s">
        <v>53</v>
      </c>
      <c r="AY150" s="20" t="s">
        <v>32</v>
      </c>
      <c r="AZ150" s="23" t="s">
        <v>51</v>
      </c>
      <c r="BA150" s="23" t="s">
        <v>52</v>
      </c>
      <c r="BC150" s="38" t="s">
        <v>30</v>
      </c>
      <c r="BF150" s="20" t="s">
        <v>32</v>
      </c>
      <c r="BG150" s="20" t="s">
        <v>33</v>
      </c>
      <c r="BH150" s="20" t="s">
        <v>34</v>
      </c>
      <c r="BI150" s="20" t="s">
        <v>35</v>
      </c>
      <c r="BJ150" s="20" t="s">
        <v>36</v>
      </c>
      <c r="BK150" s="20" t="s">
        <v>37</v>
      </c>
      <c r="BL150" s="23" t="s">
        <v>39</v>
      </c>
      <c r="BM150" s="23" t="s">
        <v>40</v>
      </c>
      <c r="BN150" s="23" t="s">
        <v>41</v>
      </c>
      <c r="BO150" s="23" t="s">
        <v>42</v>
      </c>
      <c r="BP150" s="23" t="s">
        <v>53</v>
      </c>
      <c r="BQ150" s="20" t="s">
        <v>32</v>
      </c>
      <c r="BR150" s="23" t="s">
        <v>51</v>
      </c>
      <c r="BS150" s="23" t="s">
        <v>52</v>
      </c>
      <c r="BU150" s="38" t="s">
        <v>30</v>
      </c>
      <c r="BX150" s="20" t="s">
        <v>32</v>
      </c>
      <c r="BY150" s="20" t="s">
        <v>33</v>
      </c>
      <c r="BZ150" s="20" t="s">
        <v>34</v>
      </c>
      <c r="CA150" s="20" t="s">
        <v>35</v>
      </c>
      <c r="CB150" s="20" t="s">
        <v>36</v>
      </c>
      <c r="CC150" s="20" t="s">
        <v>37</v>
      </c>
      <c r="CD150" s="23" t="s">
        <v>39</v>
      </c>
      <c r="CE150" s="23" t="s">
        <v>40</v>
      </c>
      <c r="CF150" s="23" t="s">
        <v>41</v>
      </c>
      <c r="CG150" s="23" t="s">
        <v>42</v>
      </c>
      <c r="CH150" s="23" t="s">
        <v>53</v>
      </c>
      <c r="CI150" s="20" t="s">
        <v>32</v>
      </c>
      <c r="CJ150" s="23" t="s">
        <v>51</v>
      </c>
      <c r="CK150" s="23" t="s">
        <v>52</v>
      </c>
      <c r="CM150" s="38" t="s">
        <v>30</v>
      </c>
      <c r="CP150" s="20" t="s">
        <v>32</v>
      </c>
      <c r="CQ150" s="20" t="s">
        <v>33</v>
      </c>
      <c r="CR150" s="20" t="s">
        <v>34</v>
      </c>
      <c r="CS150" s="20" t="s">
        <v>35</v>
      </c>
      <c r="CT150" s="20" t="s">
        <v>36</v>
      </c>
      <c r="CU150" s="20" t="s">
        <v>37</v>
      </c>
      <c r="CV150" s="23" t="s">
        <v>39</v>
      </c>
      <c r="CW150" s="23" t="s">
        <v>40</v>
      </c>
      <c r="CX150" s="23" t="s">
        <v>41</v>
      </c>
      <c r="CY150" s="23" t="s">
        <v>42</v>
      </c>
      <c r="CZ150" s="23" t="s">
        <v>53</v>
      </c>
      <c r="DA150" s="20" t="s">
        <v>32</v>
      </c>
      <c r="DB150" s="23" t="s">
        <v>51</v>
      </c>
      <c r="DC150" s="23" t="s">
        <v>52</v>
      </c>
      <c r="DE150" s="38" t="s">
        <v>30</v>
      </c>
      <c r="DH150" s="20" t="s">
        <v>32</v>
      </c>
      <c r="DI150" s="20" t="s">
        <v>33</v>
      </c>
      <c r="DJ150" s="20" t="s">
        <v>34</v>
      </c>
      <c r="DK150" s="20" t="s">
        <v>35</v>
      </c>
      <c r="DL150" s="20" t="s">
        <v>36</v>
      </c>
      <c r="DM150" s="20" t="s">
        <v>37</v>
      </c>
      <c r="DN150" s="23" t="s">
        <v>39</v>
      </c>
      <c r="DO150" s="23" t="s">
        <v>40</v>
      </c>
      <c r="DP150" s="23" t="s">
        <v>41</v>
      </c>
      <c r="DQ150" s="23" t="s">
        <v>42</v>
      </c>
      <c r="DR150" s="23" t="s">
        <v>53</v>
      </c>
      <c r="DS150" s="20" t="s">
        <v>32</v>
      </c>
      <c r="DT150" s="23" t="s">
        <v>51</v>
      </c>
      <c r="DU150" s="23" t="s">
        <v>52</v>
      </c>
    </row>
    <row r="151" spans="1:125">
      <c r="A151" s="8" t="s">
        <v>31</v>
      </c>
      <c r="B151" s="8">
        <f>($H$2-B145)*4+1</f>
        <v>17</v>
      </c>
      <c r="C151" s="8" t="s">
        <v>11</v>
      </c>
      <c r="D151" s="6">
        <f ca="1">INDEX(E$7:E$30,B151,1)</f>
        <v>-20.584</v>
      </c>
      <c r="E151" s="6">
        <f ca="1">INDEX(F$7:F$30,B151,1)</f>
        <v>-12.612</v>
      </c>
      <c r="F151" s="6">
        <f ca="1">INDEX(G$7:G$30,B151,1)</f>
        <v>19.946999999999999</v>
      </c>
      <c r="G151" s="6">
        <f ca="1">INDEX(H$7:H$30,B151,1)</f>
        <v>5.0190000000000001</v>
      </c>
      <c r="H151" s="6">
        <f ca="1">INDEX(I$7:I$30,B151,1)</f>
        <v>0.3</v>
      </c>
      <c r="I151" s="6">
        <f ca="1">INDEX(J$7:J$30,B151,1)</f>
        <v>0.442</v>
      </c>
      <c r="J151" s="24">
        <f ca="1">(ABS(F151)+ABS(H151))*SIGN(F151)</f>
        <v>20.247</v>
      </c>
      <c r="K151" s="24">
        <f ca="1">(ABS(G151)+ABS(I151))*SIGN(G151)</f>
        <v>5.4610000000000003</v>
      </c>
      <c r="L151" s="24">
        <f ca="1">(ABS(J151)+0.3*ABS(K151))*SIGN(J151)</f>
        <v>21.885300000000001</v>
      </c>
      <c r="M151" s="24">
        <f t="shared" ref="M151:M154" ca="1" si="462">(ABS(K151)+0.3*ABS(J151))*SIGN(K151)</f>
        <v>11.5351</v>
      </c>
      <c r="N151" s="24">
        <f ca="1">IF($C$2&lt;=$C$3,L151,M151)</f>
        <v>21.885300000000001</v>
      </c>
      <c r="O151" s="48">
        <f ca="1">D151</f>
        <v>-20.584</v>
      </c>
      <c r="P151" s="48">
        <f ca="1">E151+N151</f>
        <v>9.2733000000000008</v>
      </c>
      <c r="Q151" s="48">
        <f ca="1">E151-N151</f>
        <v>-34.497300000000003</v>
      </c>
      <c r="S151" s="39" t="s">
        <v>31</v>
      </c>
      <c r="T151" s="8">
        <f>($H$2-T145)*4+1</f>
        <v>17</v>
      </c>
      <c r="U151" s="8" t="s">
        <v>11</v>
      </c>
      <c r="V151" s="6">
        <f ca="1">INDEX(W$7:W$30,T151,1)</f>
        <v>-14.974</v>
      </c>
      <c r="W151" s="6">
        <f ca="1">INDEX(X$7:X$30,T151,1)</f>
        <v>-9.18</v>
      </c>
      <c r="X151" s="6">
        <f ca="1">INDEX(Y$7:Y$30,T151,1)</f>
        <v>21.870999999999999</v>
      </c>
      <c r="Y151" s="6">
        <f ca="1">INDEX(Z$7:Z$30,T151,1)</f>
        <v>5.5019999999999998</v>
      </c>
      <c r="Z151" s="6">
        <f ca="1">INDEX(AA$7:AA$30,T151,1)</f>
        <v>0.32900000000000001</v>
      </c>
      <c r="AA151" s="6">
        <f ca="1">INDEX(AB$7:AB$30,T151,1)</f>
        <v>0.48399999999999999</v>
      </c>
      <c r="AB151" s="24">
        <f ca="1">(ABS(X151)+ABS(Z151))*SIGN(X151)</f>
        <v>22.2</v>
      </c>
      <c r="AC151" s="24">
        <f ca="1">(ABS(Y151)+ABS(AA151))*SIGN(Y151)</f>
        <v>5.9859999999999998</v>
      </c>
      <c r="AD151" s="24">
        <f ca="1">(ABS(AB151)+0.3*ABS(AC151))*SIGN(AB151)</f>
        <v>23.995799999999999</v>
      </c>
      <c r="AE151" s="24">
        <f t="shared" ref="AE151:AE154" ca="1" si="463">(ABS(AC151)+0.3*ABS(AB151))*SIGN(AC151)</f>
        <v>12.645999999999999</v>
      </c>
      <c r="AF151" s="24">
        <f ca="1">IF($C$2&lt;=$C$3,AD151,AE151)</f>
        <v>23.995799999999999</v>
      </c>
      <c r="AG151" s="48">
        <f ca="1">V151</f>
        <v>-14.974</v>
      </c>
      <c r="AH151" s="48">
        <f ca="1">W151+AF151</f>
        <v>14.815799999999999</v>
      </c>
      <c r="AI151" s="48">
        <f ca="1">W151-AF151</f>
        <v>-33.175799999999995</v>
      </c>
      <c r="AK151" s="39" t="s">
        <v>31</v>
      </c>
      <c r="AL151" s="8">
        <f>($H$2-AL145)*4+1</f>
        <v>17</v>
      </c>
      <c r="AM151" s="8" t="s">
        <v>11</v>
      </c>
      <c r="AN151" s="6">
        <f ca="1">INDEX(AO$7:AO$30,AL151,1)</f>
        <v>-25.815999999999999</v>
      </c>
      <c r="AO151" s="6">
        <f ca="1">INDEX(AP$7:AP$30,AL151,1)</f>
        <v>-15.557</v>
      </c>
      <c r="AP151" s="6">
        <f ca="1">INDEX(AQ$7:AQ$30,AL151,1)</f>
        <v>22.102</v>
      </c>
      <c r="AQ151" s="6">
        <f ca="1">INDEX(AR$7:AR$30,AL151,1)</f>
        <v>5.5510000000000002</v>
      </c>
      <c r="AR151" s="6">
        <f ca="1">INDEX(AS$7:AS$30,AL151,1)</f>
        <v>0.33100000000000002</v>
      </c>
      <c r="AS151" s="6">
        <f ca="1">INDEX(AT$7:AT$30,AL151,1)</f>
        <v>0.48699999999999999</v>
      </c>
      <c r="AT151" s="24">
        <f ca="1">(ABS(AP151)+ABS(AR151))*SIGN(AP151)</f>
        <v>22.433</v>
      </c>
      <c r="AU151" s="24">
        <f ca="1">(ABS(AQ151)+ABS(AS151))*SIGN(AQ151)</f>
        <v>6.0380000000000003</v>
      </c>
      <c r="AV151" s="24">
        <f ca="1">(ABS(AT151)+0.3*ABS(AU151))*SIGN(AT151)</f>
        <v>24.244399999999999</v>
      </c>
      <c r="AW151" s="24">
        <f t="shared" ref="AW151:AW154" ca="1" si="464">(ABS(AU151)+0.3*ABS(AT151))*SIGN(AU151)</f>
        <v>12.767900000000001</v>
      </c>
      <c r="AX151" s="24">
        <f ca="1">IF($C$2&lt;=$C$3,AV151,AW151)</f>
        <v>24.244399999999999</v>
      </c>
      <c r="AY151" s="48">
        <f ca="1">AN151</f>
        <v>-25.815999999999999</v>
      </c>
      <c r="AZ151" s="48">
        <f ca="1">AO151+AX151</f>
        <v>8.6873999999999985</v>
      </c>
      <c r="BA151" s="48">
        <f ca="1">AO151-AX151</f>
        <v>-39.801400000000001</v>
      </c>
      <c r="BC151" s="39" t="s">
        <v>31</v>
      </c>
      <c r="BD151" s="8">
        <f>($H$2-BD145)*4+1</f>
        <v>17</v>
      </c>
      <c r="BE151" s="8" t="s">
        <v>11</v>
      </c>
      <c r="BF151" s="6">
        <f ca="1">INDEX(BG$7:BG$30,BD151,1)</f>
        <v>-39.970999999999997</v>
      </c>
      <c r="BG151" s="6">
        <f ca="1">INDEX(BH$7:BH$30,BD151,1)</f>
        <v>-23.917000000000002</v>
      </c>
      <c r="BH151" s="6">
        <f ca="1">INDEX(BI$7:BI$30,BD151,1)</f>
        <v>110.425</v>
      </c>
      <c r="BI151" s="6">
        <f ca="1">INDEX(BJ$7:BJ$30,BD151,1)</f>
        <v>27.773</v>
      </c>
      <c r="BJ151" s="6">
        <f ca="1">INDEX(BK$7:BK$30,BD151,1)</f>
        <v>1.6539999999999999</v>
      </c>
      <c r="BK151" s="6">
        <f ca="1">INDEX(BL$7:BL$30,BD151,1)</f>
        <v>2.4340000000000002</v>
      </c>
      <c r="BL151" s="24">
        <f ca="1">(ABS(BH151)+ABS(BJ151))*SIGN(BH151)</f>
        <v>112.07899999999999</v>
      </c>
      <c r="BM151" s="24">
        <f ca="1">(ABS(BI151)+ABS(BK151))*SIGN(BI151)</f>
        <v>30.207000000000001</v>
      </c>
      <c r="BN151" s="24">
        <f ca="1">(ABS(BL151)+0.3*ABS(BM151))*SIGN(BL151)</f>
        <v>121.14109999999999</v>
      </c>
      <c r="BO151" s="24">
        <f t="shared" ref="BO151:BO154" ca="1" si="465">(ABS(BM151)+0.3*ABS(BL151))*SIGN(BM151)</f>
        <v>63.8307</v>
      </c>
      <c r="BP151" s="24">
        <f ca="1">IF($C$2&lt;=$C$3,BN151,BO151)</f>
        <v>121.14109999999999</v>
      </c>
      <c r="BQ151" s="48">
        <f ca="1">BF151</f>
        <v>-39.970999999999997</v>
      </c>
      <c r="BR151" s="48">
        <f ca="1">BG151+BP151</f>
        <v>97.224099999999993</v>
      </c>
      <c r="BS151" s="48">
        <f ca="1">BG151-BP151</f>
        <v>-145.0581</v>
      </c>
      <c r="BU151" s="39" t="s">
        <v>31</v>
      </c>
      <c r="BV151" s="8">
        <f>($H$2-BV145)*4+1</f>
        <v>17</v>
      </c>
      <c r="BW151" s="8" t="s">
        <v>11</v>
      </c>
      <c r="BX151" s="6">
        <f ca="1">INDEX(BY$7:BY$30,BV151,1)</f>
        <v>-79.090999999999994</v>
      </c>
      <c r="BY151" s="6">
        <f ca="1">INDEX(BZ$7:BZ$30,BV151,1)</f>
        <v>-47.277000000000001</v>
      </c>
      <c r="BZ151" s="6">
        <f ca="1">INDEX(CA$7:CA$30,BV151,1)</f>
        <v>168.57300000000001</v>
      </c>
      <c r="CA151" s="6">
        <f ca="1">INDEX(CB$7:CB$30,BV151,1)</f>
        <v>42.387</v>
      </c>
      <c r="CB151" s="6">
        <f ca="1">INDEX(CC$7:CC$30,BV151,1)</f>
        <v>2.5299999999999998</v>
      </c>
      <c r="CC151" s="6">
        <f ca="1">INDEX(CD$7:CD$30,BV151,1)</f>
        <v>3.7229999999999999</v>
      </c>
      <c r="CD151" s="24">
        <f ca="1">(ABS(BZ151)+ABS(CB151))*SIGN(BZ151)</f>
        <v>171.10300000000001</v>
      </c>
      <c r="CE151" s="24">
        <f ca="1">(ABS(CA151)+ABS(CC151))*SIGN(CA151)</f>
        <v>46.11</v>
      </c>
      <c r="CF151" s="24">
        <f ca="1">(ABS(CD151)+0.3*ABS(CE151))*SIGN(CD151)</f>
        <v>184.93600000000001</v>
      </c>
      <c r="CG151" s="24">
        <f t="shared" ref="CG151:CG154" ca="1" si="466">(ABS(CE151)+0.3*ABS(CD151))*SIGN(CE151)</f>
        <v>97.440899999999999</v>
      </c>
      <c r="CH151" s="24">
        <f ca="1">IF($C$2&lt;=$C$3,CF151,CG151)</f>
        <v>184.93600000000001</v>
      </c>
      <c r="CI151" s="48">
        <f ca="1">BX151</f>
        <v>-79.090999999999994</v>
      </c>
      <c r="CJ151" s="48">
        <f ca="1">BY151+CH151</f>
        <v>137.65899999999999</v>
      </c>
      <c r="CK151" s="48">
        <f ca="1">BY151-CH151</f>
        <v>-232.21300000000002</v>
      </c>
      <c r="CM151" s="39" t="s">
        <v>31</v>
      </c>
      <c r="CN151" s="8">
        <f>($H$2-CN145)*4+1</f>
        <v>17</v>
      </c>
      <c r="CO151" s="8" t="s">
        <v>11</v>
      </c>
      <c r="CP151" s="6">
        <f ca="1">INDEX(CQ$7:CQ$30,CN151,1)</f>
        <v>-63.588000000000001</v>
      </c>
      <c r="CQ151" s="6">
        <f ca="1">INDEX(CR$7:CR$30,CN151,1)</f>
        <v>-38.018000000000001</v>
      </c>
      <c r="CR151" s="6">
        <f ca="1">INDEX(CS$7:CS$30,CN151,1)</f>
        <v>152.28299999999999</v>
      </c>
      <c r="CS151" s="6">
        <f ca="1">INDEX(CT$7:CT$30,CN151,1)</f>
        <v>38.314</v>
      </c>
      <c r="CT151" s="6">
        <f ca="1">INDEX(CU$7:CU$30,CN151,1)</f>
        <v>2.2869999999999999</v>
      </c>
      <c r="CU151" s="6">
        <f ca="1">INDEX(CV$7:CV$30,CN151,1)</f>
        <v>3.3650000000000002</v>
      </c>
      <c r="CV151" s="24">
        <f ca="1">(ABS(CR151)+ABS(CT151))*SIGN(CR151)</f>
        <v>154.57</v>
      </c>
      <c r="CW151" s="24">
        <f ca="1">(ABS(CS151)+ABS(CU151))*SIGN(CS151)</f>
        <v>41.679000000000002</v>
      </c>
      <c r="CX151" s="24">
        <f ca="1">(ABS(CV151)+0.3*ABS(CW151))*SIGN(CV151)</f>
        <v>167.0737</v>
      </c>
      <c r="CY151" s="24">
        <f t="shared" ref="CY151:CY154" ca="1" si="467">(ABS(CW151)+0.3*ABS(CV151))*SIGN(CW151)</f>
        <v>88.05</v>
      </c>
      <c r="CZ151" s="24">
        <f ca="1">IF($C$2&lt;=$C$3,CX151,CY151)</f>
        <v>167.0737</v>
      </c>
      <c r="DA151" s="48">
        <f ca="1">CP151</f>
        <v>-63.588000000000001</v>
      </c>
      <c r="DB151" s="48">
        <f ca="1">CQ151+CZ151</f>
        <v>129.0557</v>
      </c>
      <c r="DC151" s="48">
        <f ca="1">CQ151-CZ151</f>
        <v>-205.0917</v>
      </c>
      <c r="DE151" s="39" t="s">
        <v>31</v>
      </c>
      <c r="DF151" s="8">
        <f>($H$2-DF145)*4+1</f>
        <v>17</v>
      </c>
      <c r="DG151" s="8" t="s">
        <v>11</v>
      </c>
      <c r="DH151" s="6">
        <f ca="1">INDEX(DI$7:DI$30,DF151,1)</f>
        <v>-63.588000000000001</v>
      </c>
      <c r="DI151" s="6">
        <f ca="1">INDEX(DJ$7:DJ$30,DF151,1)</f>
        <v>-38.018000000000001</v>
      </c>
      <c r="DJ151" s="6">
        <f ca="1">INDEX(DK$7:DK$30,DF151,1)</f>
        <v>152.28299999999999</v>
      </c>
      <c r="DK151" s="6">
        <f ca="1">INDEX(DL$7:DL$30,DF151,1)</f>
        <v>38.314</v>
      </c>
      <c r="DL151" s="6">
        <f ca="1">INDEX(DM$7:DM$30,DF151,1)</f>
        <v>2.2869999999999999</v>
      </c>
      <c r="DM151" s="6">
        <f ca="1">INDEX(DN$7:DN$30,DF151,1)</f>
        <v>3.3650000000000002</v>
      </c>
      <c r="DN151" s="24">
        <f ca="1">(ABS(DJ151)+ABS(DL151))*SIGN(DJ151)</f>
        <v>154.57</v>
      </c>
      <c r="DO151" s="24">
        <f ca="1">(ABS(DK151)+ABS(DM151))*SIGN(DK151)</f>
        <v>41.679000000000002</v>
      </c>
      <c r="DP151" s="24">
        <f ca="1">(ABS(DN151)+0.3*ABS(DO151))*SIGN(DN151)</f>
        <v>167.0737</v>
      </c>
      <c r="DQ151" s="24">
        <f t="shared" ref="DQ151:DQ154" ca="1" si="468">(ABS(DO151)+0.3*ABS(DN151))*SIGN(DO151)</f>
        <v>88.05</v>
      </c>
      <c r="DR151" s="24">
        <f ca="1">IF($C$2&lt;=$C$3,DP151,DQ151)</f>
        <v>167.0737</v>
      </c>
      <c r="DS151" s="48">
        <f ca="1">DH151</f>
        <v>-63.588000000000001</v>
      </c>
      <c r="DT151" s="48">
        <f ca="1">DI151+DR151</f>
        <v>129.0557</v>
      </c>
      <c r="DU151" s="48">
        <f ca="1">DI151-DR151</f>
        <v>-205.0917</v>
      </c>
    </row>
    <row r="152" spans="1:125">
      <c r="B152" s="8">
        <f>B151+1</f>
        <v>18</v>
      </c>
      <c r="C152" s="8" t="s">
        <v>10</v>
      </c>
      <c r="D152" s="6">
        <f ca="1">INDEX(E$7:E$30,B152,1)</f>
        <v>-22.547999999999998</v>
      </c>
      <c r="E152" s="6">
        <f ca="1">INDEX(F$7:F$30,B152,1)</f>
        <v>-13.817</v>
      </c>
      <c r="F152" s="6">
        <f ca="1">INDEX(G$7:G$30,B152,1)</f>
        <v>-18.863</v>
      </c>
      <c r="G152" s="6">
        <f ca="1">INDEX(H$7:H$30,B152,1)</f>
        <v>-4.7450000000000001</v>
      </c>
      <c r="H152" s="6">
        <f ca="1">INDEX(I$7:I$30,B152,1)</f>
        <v>-0.28399999999999997</v>
      </c>
      <c r="I152" s="6">
        <f ca="1">INDEX(J$7:J$30,B152,1)</f>
        <v>-0.41799999999999998</v>
      </c>
      <c r="J152" s="24">
        <f t="shared" ref="J152:K154" ca="1" si="469">(ABS(F152)+ABS(H152))*SIGN(F152)</f>
        <v>-19.146999999999998</v>
      </c>
      <c r="K152" s="24">
        <f t="shared" ca="1" si="469"/>
        <v>-5.1630000000000003</v>
      </c>
      <c r="L152" s="24">
        <f t="shared" ref="L152:L154" ca="1" si="470">(ABS(J152)+0.3*ABS(K152))*SIGN(J152)</f>
        <v>-20.695899999999998</v>
      </c>
      <c r="M152" s="24">
        <f t="shared" ca="1" si="462"/>
        <v>-10.9071</v>
      </c>
      <c r="N152" s="24">
        <f ca="1">IF($C$2&lt;=$C$3,L152,M152)</f>
        <v>-20.695899999999998</v>
      </c>
      <c r="O152" s="48">
        <f t="shared" ref="O152:O154" ca="1" si="471">D152</f>
        <v>-22.547999999999998</v>
      </c>
      <c r="P152" s="48">
        <f t="shared" ref="P152:P154" ca="1" si="472">E152+N152</f>
        <v>-34.512900000000002</v>
      </c>
      <c r="Q152" s="48">
        <f t="shared" ref="Q152:Q154" ca="1" si="473">E152-N152</f>
        <v>6.878899999999998</v>
      </c>
      <c r="S152" s="38"/>
      <c r="T152" s="8">
        <f>T151+1</f>
        <v>18</v>
      </c>
      <c r="U152" s="8" t="s">
        <v>10</v>
      </c>
      <c r="V152" s="6">
        <f ca="1">INDEX(W$7:W$30,T152,1)</f>
        <v>-15.305999999999999</v>
      </c>
      <c r="W152" s="6">
        <f ca="1">INDEX(X$7:X$30,T152,1)</f>
        <v>-9.3580000000000005</v>
      </c>
      <c r="X152" s="6">
        <f ca="1">INDEX(Y$7:Y$30,T152,1)</f>
        <v>-21.701000000000001</v>
      </c>
      <c r="Y152" s="6">
        <f ca="1">INDEX(Z$7:Z$30,T152,1)</f>
        <v>-5.4589999999999996</v>
      </c>
      <c r="Z152" s="6">
        <f ca="1">INDEX(AA$7:AA$30,T152,1)</f>
        <v>-0.32600000000000001</v>
      </c>
      <c r="AA152" s="6">
        <f ca="1">INDEX(AB$7:AB$30,T152,1)</f>
        <v>-0.48</v>
      </c>
      <c r="AB152" s="24">
        <f t="shared" ref="AB152:AC154" ca="1" si="474">(ABS(X152)+ABS(Z152))*SIGN(X152)</f>
        <v>-22.027000000000001</v>
      </c>
      <c r="AC152" s="24">
        <f t="shared" ca="1" si="474"/>
        <v>-5.9390000000000001</v>
      </c>
      <c r="AD152" s="24">
        <f t="shared" ref="AD152:AD154" ca="1" si="475">(ABS(AB152)+0.3*ABS(AC152))*SIGN(AB152)</f>
        <v>-23.808700000000002</v>
      </c>
      <c r="AE152" s="24">
        <f t="shared" ca="1" si="463"/>
        <v>-12.5471</v>
      </c>
      <c r="AF152" s="24">
        <f ca="1">IF($C$2&lt;=$C$3,AD152,AE152)</f>
        <v>-23.808700000000002</v>
      </c>
      <c r="AG152" s="48">
        <f t="shared" ref="AG152:AG154" ca="1" si="476">V152</f>
        <v>-15.305999999999999</v>
      </c>
      <c r="AH152" s="48">
        <f t="shared" ref="AH152:AH154" ca="1" si="477">W152+AF152</f>
        <v>-33.166700000000006</v>
      </c>
      <c r="AI152" s="48">
        <f t="shared" ref="AI152:AI154" ca="1" si="478">W152-AF152</f>
        <v>14.450700000000001</v>
      </c>
      <c r="AK152" s="38"/>
      <c r="AL152" s="8">
        <f>AL151+1</f>
        <v>18</v>
      </c>
      <c r="AM152" s="8" t="s">
        <v>10</v>
      </c>
      <c r="AN152" s="6">
        <f ca="1">INDEX(AO$7:AO$30,AL152,1)</f>
        <v>-28.033000000000001</v>
      </c>
      <c r="AO152" s="6">
        <f ca="1">INDEX(AP$7:AP$30,AL152,1)</f>
        <v>-16.878</v>
      </c>
      <c r="AP152" s="6">
        <f ca="1">INDEX(AQ$7:AQ$30,AL152,1)</f>
        <v>-15.606999999999999</v>
      </c>
      <c r="AQ152" s="6">
        <f ca="1">INDEX(AR$7:AR$30,AL152,1)</f>
        <v>-3.9140000000000001</v>
      </c>
      <c r="AR152" s="6">
        <f ca="1">INDEX(AS$7:AS$30,AL152,1)</f>
        <v>-0.23300000000000001</v>
      </c>
      <c r="AS152" s="6">
        <f ca="1">INDEX(AT$7:AT$30,AL152,1)</f>
        <v>-0.34200000000000003</v>
      </c>
      <c r="AT152" s="24">
        <f t="shared" ref="AT152:AU154" ca="1" si="479">(ABS(AP152)+ABS(AR152))*SIGN(AP152)</f>
        <v>-15.84</v>
      </c>
      <c r="AU152" s="24">
        <f t="shared" ca="1" si="479"/>
        <v>-4.2560000000000002</v>
      </c>
      <c r="AV152" s="24">
        <f t="shared" ref="AV152:AV154" ca="1" si="480">(ABS(AT152)+0.3*ABS(AU152))*SIGN(AT152)</f>
        <v>-17.116800000000001</v>
      </c>
      <c r="AW152" s="24">
        <f t="shared" ca="1" si="464"/>
        <v>-9.0079999999999991</v>
      </c>
      <c r="AX152" s="24">
        <f ca="1">IF($C$2&lt;=$C$3,AV152,AW152)</f>
        <v>-17.116800000000001</v>
      </c>
      <c r="AY152" s="48">
        <f t="shared" ref="AY152:AY154" ca="1" si="481">AN152</f>
        <v>-28.033000000000001</v>
      </c>
      <c r="AZ152" s="48">
        <f t="shared" ref="AZ152:AZ154" ca="1" si="482">AO152+AX152</f>
        <v>-33.994799999999998</v>
      </c>
      <c r="BA152" s="48">
        <f t="shared" ref="BA152:BA154" ca="1" si="483">AO152-AX152</f>
        <v>0.23880000000000123</v>
      </c>
      <c r="BC152" s="38"/>
      <c r="BD152" s="8">
        <f>BD151+1</f>
        <v>18</v>
      </c>
      <c r="BE152" s="8" t="s">
        <v>10</v>
      </c>
      <c r="BF152" s="6">
        <f ca="1">INDEX(BG$7:BG$30,BD152,1)</f>
        <v>-52.573</v>
      </c>
      <c r="BG152" s="6">
        <f ca="1">INDEX(BH$7:BH$30,BD152,1)</f>
        <v>-31.5</v>
      </c>
      <c r="BH152" s="6">
        <f ca="1">INDEX(BI$7:BI$30,BD152,1)</f>
        <v>-159.50700000000001</v>
      </c>
      <c r="BI152" s="6">
        <f ca="1">INDEX(BJ$7:BJ$30,BD152,1)</f>
        <v>-40.137</v>
      </c>
      <c r="BJ152" s="6">
        <f ca="1">INDEX(BK$7:BK$30,BD152,1)</f>
        <v>-2.3959999999999999</v>
      </c>
      <c r="BK152" s="6">
        <f ca="1">INDEX(BL$7:BL$30,BD152,1)</f>
        <v>-3.5249999999999999</v>
      </c>
      <c r="BL152" s="24">
        <f t="shared" ref="BL152:BM154" ca="1" si="484">(ABS(BH152)+ABS(BJ152))*SIGN(BH152)</f>
        <v>-161.90299999999999</v>
      </c>
      <c r="BM152" s="24">
        <f t="shared" ca="1" si="484"/>
        <v>-43.661999999999999</v>
      </c>
      <c r="BN152" s="24">
        <f t="shared" ref="BN152:BN154" ca="1" si="485">(ABS(BL152)+0.3*ABS(BM152))*SIGN(BL152)</f>
        <v>-175.0016</v>
      </c>
      <c r="BO152" s="24">
        <f t="shared" ca="1" si="465"/>
        <v>-92.232900000000001</v>
      </c>
      <c r="BP152" s="24">
        <f ca="1">IF($C$2&lt;=$C$3,BN152,BO152)</f>
        <v>-175.0016</v>
      </c>
      <c r="BQ152" s="48">
        <f t="shared" ref="BQ152:BQ154" ca="1" si="486">BF152</f>
        <v>-52.573</v>
      </c>
      <c r="BR152" s="48">
        <f t="shared" ref="BR152:BR154" ca="1" si="487">BG152+BP152</f>
        <v>-206.5016</v>
      </c>
      <c r="BS152" s="48">
        <f t="shared" ref="BS152:BS154" ca="1" si="488">BG152-BP152</f>
        <v>143.5016</v>
      </c>
      <c r="BU152" s="38"/>
      <c r="BV152" s="8">
        <f>BV151+1</f>
        <v>18</v>
      </c>
      <c r="BW152" s="8" t="s">
        <v>10</v>
      </c>
      <c r="BX152" s="6">
        <f ca="1">INDEX(BY$7:BY$30,BV152,1)</f>
        <v>-84.061000000000007</v>
      </c>
      <c r="BY152" s="6">
        <f ca="1">INDEX(BZ$7:BZ$30,BV152,1)</f>
        <v>-50.314</v>
      </c>
      <c r="BZ152" s="6">
        <f ca="1">INDEX(CA$7:CA$30,BV152,1)</f>
        <v>-169.27600000000001</v>
      </c>
      <c r="CA152" s="6">
        <f ca="1">INDEX(CB$7:CB$30,BV152,1)</f>
        <v>-42.564</v>
      </c>
      <c r="CB152" s="6">
        <f ca="1">INDEX(CC$7:CC$30,BV152,1)</f>
        <v>-2.5409999999999999</v>
      </c>
      <c r="CC152" s="6">
        <f ca="1">INDEX(CD$7:CD$30,BV152,1)</f>
        <v>-3.738</v>
      </c>
      <c r="CD152" s="24">
        <f t="shared" ref="CD152:CE154" ca="1" si="489">(ABS(BZ152)+ABS(CB152))*SIGN(BZ152)</f>
        <v>-171.81700000000001</v>
      </c>
      <c r="CE152" s="24">
        <f t="shared" ca="1" si="489"/>
        <v>-46.302</v>
      </c>
      <c r="CF152" s="24">
        <f t="shared" ref="CF152:CF154" ca="1" si="490">(ABS(CD152)+0.3*ABS(CE152))*SIGN(CD152)</f>
        <v>-185.70760000000001</v>
      </c>
      <c r="CG152" s="24">
        <f t="shared" ca="1" si="466"/>
        <v>-97.847099999999998</v>
      </c>
      <c r="CH152" s="24">
        <f ca="1">IF($C$2&lt;=$C$3,CF152,CG152)</f>
        <v>-185.70760000000001</v>
      </c>
      <c r="CI152" s="48">
        <f t="shared" ref="CI152:CI154" ca="1" si="491">BX152</f>
        <v>-84.061000000000007</v>
      </c>
      <c r="CJ152" s="48">
        <f t="shared" ref="CJ152:CJ154" ca="1" si="492">BY152+CH152</f>
        <v>-236.02160000000001</v>
      </c>
      <c r="CK152" s="48">
        <f t="shared" ref="CK152:CK154" ca="1" si="493">BY152-CH152</f>
        <v>135.39360000000002</v>
      </c>
      <c r="CM152" s="38"/>
      <c r="CN152" s="8">
        <f>CN151+1</f>
        <v>18</v>
      </c>
      <c r="CO152" s="8" t="s">
        <v>10</v>
      </c>
      <c r="CP152" s="6">
        <f ca="1">INDEX(CQ$7:CQ$30,CN152,1)</f>
        <v>-37.804000000000002</v>
      </c>
      <c r="CQ152" s="6">
        <f ca="1">INDEX(CR$7:CR$30,CN152,1)</f>
        <v>-22.629000000000001</v>
      </c>
      <c r="CR152" s="6">
        <f ca="1">INDEX(CS$7:CS$30,CN152,1)</f>
        <v>-114.992</v>
      </c>
      <c r="CS152" s="6">
        <f ca="1">INDEX(CT$7:CT$30,CN152,1)</f>
        <v>-28.917000000000002</v>
      </c>
      <c r="CT152" s="6">
        <f ca="1">INDEX(CU$7:CU$30,CN152,1)</f>
        <v>-1.7230000000000001</v>
      </c>
      <c r="CU152" s="6">
        <f ca="1">INDEX(CV$7:CV$30,CN152,1)</f>
        <v>-2.5339999999999998</v>
      </c>
      <c r="CV152" s="24">
        <f t="shared" ref="CV152:CW154" ca="1" si="494">(ABS(CR152)+ABS(CT152))*SIGN(CR152)</f>
        <v>-116.715</v>
      </c>
      <c r="CW152" s="24">
        <f t="shared" ca="1" si="494"/>
        <v>-31.451000000000001</v>
      </c>
      <c r="CX152" s="24">
        <f t="shared" ref="CX152:CX154" ca="1" si="495">(ABS(CV152)+0.3*ABS(CW152))*SIGN(CV152)</f>
        <v>-126.1503</v>
      </c>
      <c r="CY152" s="24">
        <f t="shared" ca="1" si="467"/>
        <v>-66.465499999999992</v>
      </c>
      <c r="CZ152" s="24">
        <f ca="1">IF($C$2&lt;=$C$3,CX152,CY152)</f>
        <v>-126.1503</v>
      </c>
      <c r="DA152" s="48">
        <f t="shared" ref="DA152:DA154" ca="1" si="496">CP152</f>
        <v>-37.804000000000002</v>
      </c>
      <c r="DB152" s="48">
        <f t="shared" ref="DB152:DB154" ca="1" si="497">CQ152+CZ152</f>
        <v>-148.77930000000001</v>
      </c>
      <c r="DC152" s="48">
        <f t="shared" ref="DC152:DC154" ca="1" si="498">CQ152-CZ152</f>
        <v>103.5213</v>
      </c>
      <c r="DE152" s="38"/>
      <c r="DF152" s="8">
        <f>DF151+1</f>
        <v>18</v>
      </c>
      <c r="DG152" s="8" t="s">
        <v>10</v>
      </c>
      <c r="DH152" s="6">
        <f ca="1">INDEX(DI$7:DI$30,DF152,1)</f>
        <v>-37.804000000000002</v>
      </c>
      <c r="DI152" s="6">
        <f ca="1">INDEX(DJ$7:DJ$30,DF152,1)</f>
        <v>-22.629000000000001</v>
      </c>
      <c r="DJ152" s="6">
        <f ca="1">INDEX(DK$7:DK$30,DF152,1)</f>
        <v>-114.992</v>
      </c>
      <c r="DK152" s="6">
        <f ca="1">INDEX(DL$7:DL$30,DF152,1)</f>
        <v>-28.917000000000002</v>
      </c>
      <c r="DL152" s="6">
        <f ca="1">INDEX(DM$7:DM$30,DF152,1)</f>
        <v>-1.7230000000000001</v>
      </c>
      <c r="DM152" s="6">
        <f ca="1">INDEX(DN$7:DN$30,DF152,1)</f>
        <v>-2.5339999999999998</v>
      </c>
      <c r="DN152" s="24">
        <f t="shared" ref="DN152:DO154" ca="1" si="499">(ABS(DJ152)+ABS(DL152))*SIGN(DJ152)</f>
        <v>-116.715</v>
      </c>
      <c r="DO152" s="24">
        <f t="shared" ca="1" si="499"/>
        <v>-31.451000000000001</v>
      </c>
      <c r="DP152" s="24">
        <f t="shared" ref="DP152:DP154" ca="1" si="500">(ABS(DN152)+0.3*ABS(DO152))*SIGN(DN152)</f>
        <v>-126.1503</v>
      </c>
      <c r="DQ152" s="24">
        <f t="shared" ca="1" si="468"/>
        <v>-66.465499999999992</v>
      </c>
      <c r="DR152" s="24">
        <f ca="1">IF($C$2&lt;=$C$3,DP152,DQ152)</f>
        <v>-126.1503</v>
      </c>
      <c r="DS152" s="48">
        <f t="shared" ref="DS152:DS154" ca="1" si="501">DH152</f>
        <v>-37.804000000000002</v>
      </c>
      <c r="DT152" s="48">
        <f t="shared" ref="DT152:DT154" ca="1" si="502">DI152+DR152</f>
        <v>-148.77930000000001</v>
      </c>
      <c r="DU152" s="48">
        <f t="shared" ref="DU152:DU154" ca="1" si="503">DI152-DR152</f>
        <v>103.5213</v>
      </c>
    </row>
    <row r="153" spans="1:125">
      <c r="B153" s="8">
        <f t="shared" ref="B153:B154" si="504">B152+1</f>
        <v>19</v>
      </c>
      <c r="C153" s="8" t="s">
        <v>9</v>
      </c>
      <c r="D153" s="6">
        <f ca="1">INDEX(E$7:E$30,B153,1)</f>
        <v>28.041</v>
      </c>
      <c r="E153" s="6">
        <f ca="1">INDEX(F$7:F$30,B153,1)</f>
        <v>17.181000000000001</v>
      </c>
      <c r="F153" s="6">
        <f ca="1">INDEX(G$7:G$30,B153,1)</f>
        <v>-8.2579999999999991</v>
      </c>
      <c r="G153" s="6">
        <f ca="1">INDEX(H$7:H$30,B153,1)</f>
        <v>-2.0779999999999998</v>
      </c>
      <c r="H153" s="6">
        <f ca="1">INDEX(I$7:I$30,B153,1)</f>
        <v>-0.124</v>
      </c>
      <c r="I153" s="6">
        <f ca="1">INDEX(J$7:J$30,B153,1)</f>
        <v>-0.183</v>
      </c>
      <c r="J153" s="24">
        <f t="shared" ca="1" si="469"/>
        <v>-8.3819999999999997</v>
      </c>
      <c r="K153" s="24">
        <f t="shared" ca="1" si="469"/>
        <v>-2.2609999999999997</v>
      </c>
      <c r="L153" s="24">
        <f t="shared" ca="1" si="470"/>
        <v>-9.0602999999999998</v>
      </c>
      <c r="M153" s="24">
        <f t="shared" ca="1" si="462"/>
        <v>-4.775599999999999</v>
      </c>
      <c r="N153" s="24">
        <f ca="1">IF($C$2&lt;=$C$3,L153,M153)</f>
        <v>-9.0602999999999998</v>
      </c>
      <c r="O153" s="24">
        <f t="shared" ca="1" si="471"/>
        <v>28.041</v>
      </c>
      <c r="P153" s="24">
        <f t="shared" ca="1" si="472"/>
        <v>8.1207000000000011</v>
      </c>
      <c r="Q153" s="24">
        <f t="shared" ca="1" si="473"/>
        <v>26.241300000000003</v>
      </c>
      <c r="S153" s="38"/>
      <c r="T153" s="8">
        <f t="shared" ref="T153:T154" si="505">T152+1</f>
        <v>19</v>
      </c>
      <c r="U153" s="8" t="s">
        <v>9</v>
      </c>
      <c r="V153" s="6">
        <f ca="1">INDEX(W$7:W$30,T153,1)</f>
        <v>22.922000000000001</v>
      </c>
      <c r="W153" s="6">
        <f ca="1">INDEX(X$7:X$30,T153,1)</f>
        <v>14.051</v>
      </c>
      <c r="X153" s="6">
        <f ca="1">INDEX(Y$7:Y$30,T153,1)</f>
        <v>-11.465999999999999</v>
      </c>
      <c r="Y153" s="6">
        <f ca="1">INDEX(Z$7:Z$30,T153,1)</f>
        <v>-2.8839999999999999</v>
      </c>
      <c r="Z153" s="6">
        <f ca="1">INDEX(AA$7:AA$30,T153,1)</f>
        <v>-0.17199999999999999</v>
      </c>
      <c r="AA153" s="6">
        <f ca="1">INDEX(AB$7:AB$30,T153,1)</f>
        <v>-0.254</v>
      </c>
      <c r="AB153" s="24">
        <f t="shared" ca="1" si="474"/>
        <v>-11.638</v>
      </c>
      <c r="AC153" s="24">
        <f t="shared" ca="1" si="474"/>
        <v>-3.1379999999999999</v>
      </c>
      <c r="AD153" s="24">
        <f t="shared" ca="1" si="475"/>
        <v>-12.5794</v>
      </c>
      <c r="AE153" s="24">
        <f t="shared" ca="1" si="463"/>
        <v>-6.6294000000000004</v>
      </c>
      <c r="AF153" s="24">
        <f ca="1">IF($C$2&lt;=$C$3,AD153,AE153)</f>
        <v>-12.5794</v>
      </c>
      <c r="AG153" s="24">
        <f t="shared" ca="1" si="476"/>
        <v>22.922000000000001</v>
      </c>
      <c r="AH153" s="24">
        <f t="shared" ca="1" si="477"/>
        <v>1.4716000000000005</v>
      </c>
      <c r="AI153" s="24">
        <f t="shared" ca="1" si="478"/>
        <v>26.630400000000002</v>
      </c>
      <c r="AK153" s="38"/>
      <c r="AL153" s="8">
        <f t="shared" ref="AL153:AL154" si="506">AL152+1</f>
        <v>19</v>
      </c>
      <c r="AM153" s="8" t="s">
        <v>9</v>
      </c>
      <c r="AN153" s="6">
        <f ca="1">INDEX(AO$7:AO$30,AL153,1)</f>
        <v>53.051000000000002</v>
      </c>
      <c r="AO153" s="6">
        <f ca="1">INDEX(AP$7:AP$30,AL153,1)</f>
        <v>31.96</v>
      </c>
      <c r="AP153" s="6">
        <f ca="1">INDEX(AQ$7:AQ$30,AL153,1)</f>
        <v>-12.57</v>
      </c>
      <c r="AQ153" s="6">
        <f ca="1">INDEX(AR$7:AR$30,AL153,1)</f>
        <v>-3.1549999999999998</v>
      </c>
      <c r="AR153" s="6">
        <f ca="1">INDEX(AS$7:AS$30,AL153,1)</f>
        <v>-0.188</v>
      </c>
      <c r="AS153" s="6">
        <f ca="1">INDEX(AT$7:AT$30,AL153,1)</f>
        <v>-0.27600000000000002</v>
      </c>
      <c r="AT153" s="24">
        <f t="shared" ca="1" si="479"/>
        <v>-12.758000000000001</v>
      </c>
      <c r="AU153" s="24">
        <f t="shared" ca="1" si="479"/>
        <v>-3.431</v>
      </c>
      <c r="AV153" s="24">
        <f t="shared" ca="1" si="480"/>
        <v>-13.7873</v>
      </c>
      <c r="AW153" s="24">
        <f t="shared" ca="1" si="464"/>
        <v>-7.2584</v>
      </c>
      <c r="AX153" s="24">
        <f ca="1">IF($C$2&lt;=$C$3,AV153,AW153)</f>
        <v>-13.7873</v>
      </c>
      <c r="AY153" s="24">
        <f t="shared" ca="1" si="481"/>
        <v>53.051000000000002</v>
      </c>
      <c r="AZ153" s="24">
        <f t="shared" ca="1" si="482"/>
        <v>18.172699999999999</v>
      </c>
      <c r="BA153" s="24">
        <f t="shared" ca="1" si="483"/>
        <v>45.747300000000003</v>
      </c>
      <c r="BC153" s="38"/>
      <c r="BD153" s="8">
        <f t="shared" ref="BD153:BD154" si="507">BD152+1</f>
        <v>19</v>
      </c>
      <c r="BE153" s="8" t="s">
        <v>9</v>
      </c>
      <c r="BF153" s="6">
        <f ca="1">INDEX(BG$7:BG$30,BD153,1)</f>
        <v>87.358000000000004</v>
      </c>
      <c r="BG153" s="6">
        <f ca="1">INDEX(BH$7:BH$30,BD153,1)</f>
        <v>52.238</v>
      </c>
      <c r="BH153" s="6">
        <f ca="1">INDEX(BI$7:BI$30,BD153,1)</f>
        <v>-84.352999999999994</v>
      </c>
      <c r="BI153" s="6">
        <f ca="1">INDEX(BJ$7:BJ$30,BD153,1)</f>
        <v>-21.222000000000001</v>
      </c>
      <c r="BJ153" s="6">
        <f ca="1">INDEX(BK$7:BK$30,BD153,1)</f>
        <v>-1.266</v>
      </c>
      <c r="BK153" s="6">
        <f ca="1">INDEX(BL$7:BL$30,BD153,1)</f>
        <v>-1.8620000000000001</v>
      </c>
      <c r="BL153" s="24">
        <f t="shared" ca="1" si="484"/>
        <v>-85.619</v>
      </c>
      <c r="BM153" s="24">
        <f t="shared" ca="1" si="484"/>
        <v>-23.084000000000003</v>
      </c>
      <c r="BN153" s="24">
        <f t="shared" ca="1" si="485"/>
        <v>-92.544200000000004</v>
      </c>
      <c r="BO153" s="24">
        <f t="shared" ca="1" si="465"/>
        <v>-48.7697</v>
      </c>
      <c r="BP153" s="24">
        <f ca="1">IF($C$2&lt;=$C$3,BN153,BO153)</f>
        <v>-92.544200000000004</v>
      </c>
      <c r="BQ153" s="24">
        <f t="shared" ca="1" si="486"/>
        <v>87.358000000000004</v>
      </c>
      <c r="BR153" s="24">
        <f t="shared" ca="1" si="487"/>
        <v>-40.306200000000004</v>
      </c>
      <c r="BS153" s="24">
        <f t="shared" ca="1" si="488"/>
        <v>144.78219999999999</v>
      </c>
      <c r="BU153" s="38"/>
      <c r="BV153" s="8">
        <f t="shared" ref="BV153:BV154" si="508">BV152+1</f>
        <v>19</v>
      </c>
      <c r="BW153" s="8" t="s">
        <v>9</v>
      </c>
      <c r="BX153" s="6">
        <f ca="1">INDEX(BY$7:BY$30,BV153,1)</f>
        <v>118.643</v>
      </c>
      <c r="BY153" s="6">
        <f ca="1">INDEX(BZ$7:BZ$30,BV153,1)</f>
        <v>70.95</v>
      </c>
      <c r="BZ153" s="6">
        <f ca="1">INDEX(CA$7:CA$30,BV153,1)</f>
        <v>-80.44</v>
      </c>
      <c r="CA153" s="6">
        <f ca="1">INDEX(CB$7:CB$30,BV153,1)</f>
        <v>-20.225999999999999</v>
      </c>
      <c r="CB153" s="6">
        <f ca="1">INDEX(CC$7:CC$30,BV153,1)</f>
        <v>-1.2070000000000001</v>
      </c>
      <c r="CC153" s="6">
        <f ca="1">INDEX(CD$7:CD$30,BV153,1)</f>
        <v>-1.776</v>
      </c>
      <c r="CD153" s="24">
        <f t="shared" ca="1" si="489"/>
        <v>-81.646999999999991</v>
      </c>
      <c r="CE153" s="24">
        <f t="shared" ca="1" si="489"/>
        <v>-22.001999999999999</v>
      </c>
      <c r="CF153" s="24">
        <f t="shared" ca="1" si="490"/>
        <v>-88.247599999999991</v>
      </c>
      <c r="CG153" s="24">
        <f t="shared" ca="1" si="466"/>
        <v>-46.496099999999998</v>
      </c>
      <c r="CH153" s="24">
        <f ca="1">IF($C$2&lt;=$C$3,CF153,CG153)</f>
        <v>-88.247599999999991</v>
      </c>
      <c r="CI153" s="24">
        <f t="shared" ca="1" si="491"/>
        <v>118.643</v>
      </c>
      <c r="CJ153" s="24">
        <f t="shared" ca="1" si="492"/>
        <v>-17.297599999999989</v>
      </c>
      <c r="CK153" s="24">
        <f t="shared" ca="1" si="493"/>
        <v>159.19759999999999</v>
      </c>
      <c r="CM153" s="38"/>
      <c r="CN153" s="8">
        <f t="shared" ref="CN153:CN154" si="509">CN152+1</f>
        <v>19</v>
      </c>
      <c r="CO153" s="8" t="s">
        <v>9</v>
      </c>
      <c r="CP153" s="6">
        <f ca="1">INDEX(CQ$7:CQ$30,CN153,1)</f>
        <v>109.87</v>
      </c>
      <c r="CQ153" s="6">
        <f ca="1">INDEX(CR$7:CR$30,CN153,1)</f>
        <v>65.709000000000003</v>
      </c>
      <c r="CR153" s="6">
        <f ca="1">INDEX(CS$7:CS$30,CN153,1)</f>
        <v>-74.242999999999995</v>
      </c>
      <c r="CS153" s="6">
        <f ca="1">INDEX(CT$7:CT$30,CN153,1)</f>
        <v>-18.675000000000001</v>
      </c>
      <c r="CT153" s="6">
        <f ca="1">INDEX(CU$7:CU$30,CN153,1)</f>
        <v>-1.1140000000000001</v>
      </c>
      <c r="CU153" s="6">
        <f ca="1">INDEX(CV$7:CV$30,CN153,1)</f>
        <v>-1.639</v>
      </c>
      <c r="CV153" s="24">
        <f t="shared" ca="1" si="494"/>
        <v>-75.356999999999999</v>
      </c>
      <c r="CW153" s="24">
        <f t="shared" ca="1" si="494"/>
        <v>-20.314</v>
      </c>
      <c r="CX153" s="24">
        <f t="shared" ca="1" si="495"/>
        <v>-81.4512</v>
      </c>
      <c r="CY153" s="24">
        <f t="shared" ca="1" si="467"/>
        <v>-42.921099999999996</v>
      </c>
      <c r="CZ153" s="24">
        <f ca="1">IF($C$2&lt;=$C$3,CX153,CY153)</f>
        <v>-81.4512</v>
      </c>
      <c r="DA153" s="24">
        <f t="shared" ca="1" si="496"/>
        <v>109.87</v>
      </c>
      <c r="DB153" s="24">
        <f t="shared" ca="1" si="497"/>
        <v>-15.742199999999997</v>
      </c>
      <c r="DC153" s="24">
        <f t="shared" ca="1" si="498"/>
        <v>147.1602</v>
      </c>
      <c r="DE153" s="38"/>
      <c r="DF153" s="8">
        <f t="shared" ref="DF153:DF154" si="510">DF152+1</f>
        <v>19</v>
      </c>
      <c r="DG153" s="8" t="s">
        <v>9</v>
      </c>
      <c r="DH153" s="6">
        <f ca="1">INDEX(DI$7:DI$30,DF153,1)</f>
        <v>109.87</v>
      </c>
      <c r="DI153" s="6">
        <f ca="1">INDEX(DJ$7:DJ$30,DF153,1)</f>
        <v>65.709000000000003</v>
      </c>
      <c r="DJ153" s="6">
        <f ca="1">INDEX(DK$7:DK$30,DF153,1)</f>
        <v>-74.242999999999995</v>
      </c>
      <c r="DK153" s="6">
        <f ca="1">INDEX(DL$7:DL$30,DF153,1)</f>
        <v>-18.675000000000001</v>
      </c>
      <c r="DL153" s="6">
        <f ca="1">INDEX(DM$7:DM$30,DF153,1)</f>
        <v>-1.1140000000000001</v>
      </c>
      <c r="DM153" s="6">
        <f ca="1">INDEX(DN$7:DN$30,DF153,1)</f>
        <v>-1.639</v>
      </c>
      <c r="DN153" s="24">
        <f t="shared" ca="1" si="499"/>
        <v>-75.356999999999999</v>
      </c>
      <c r="DO153" s="24">
        <f t="shared" ca="1" si="499"/>
        <v>-20.314</v>
      </c>
      <c r="DP153" s="24">
        <f t="shared" ca="1" si="500"/>
        <v>-81.4512</v>
      </c>
      <c r="DQ153" s="24">
        <f t="shared" ca="1" si="468"/>
        <v>-42.921099999999996</v>
      </c>
      <c r="DR153" s="24">
        <f ca="1">IF($C$2&lt;=$C$3,DP153,DQ153)</f>
        <v>-81.4512</v>
      </c>
      <c r="DS153" s="24">
        <f t="shared" ca="1" si="501"/>
        <v>109.87</v>
      </c>
      <c r="DT153" s="24">
        <f t="shared" ca="1" si="502"/>
        <v>-15.742199999999997</v>
      </c>
      <c r="DU153" s="24">
        <f t="shared" ca="1" si="503"/>
        <v>147.1602</v>
      </c>
    </row>
    <row r="154" spans="1:125">
      <c r="B154" s="8">
        <f t="shared" si="504"/>
        <v>20</v>
      </c>
      <c r="C154" s="8" t="s">
        <v>8</v>
      </c>
      <c r="D154" s="6">
        <f ca="1">INDEX(E$7:E$30,B154,1)</f>
        <v>-28.876000000000001</v>
      </c>
      <c r="E154" s="6">
        <f ca="1">INDEX(F$7:F$30,B154,1)</f>
        <v>-17.693000000000001</v>
      </c>
      <c r="F154" s="6">
        <f ca="1">INDEX(G$7:G$30,B154,1)</f>
        <v>-8.2579999999999991</v>
      </c>
      <c r="G154" s="6">
        <f ca="1">INDEX(H$7:H$30,B154,1)</f>
        <v>-2.0779999999999998</v>
      </c>
      <c r="H154" s="6">
        <f ca="1">INDEX(I$7:I$30,B154,1)</f>
        <v>-0.124</v>
      </c>
      <c r="I154" s="6">
        <f ca="1">INDEX(J$7:J$30,B154,1)</f>
        <v>-0.183</v>
      </c>
      <c r="J154" s="24">
        <f t="shared" ca="1" si="469"/>
        <v>-8.3819999999999997</v>
      </c>
      <c r="K154" s="24">
        <f t="shared" ca="1" si="469"/>
        <v>-2.2609999999999997</v>
      </c>
      <c r="L154" s="24">
        <f t="shared" ca="1" si="470"/>
        <v>-9.0602999999999998</v>
      </c>
      <c r="M154" s="24">
        <f t="shared" ca="1" si="462"/>
        <v>-4.775599999999999</v>
      </c>
      <c r="N154" s="24">
        <f ca="1">IF($C$2&lt;=$C$3,L154,M154)</f>
        <v>-9.0602999999999998</v>
      </c>
      <c r="O154" s="24">
        <f t="shared" ca="1" si="471"/>
        <v>-28.876000000000001</v>
      </c>
      <c r="P154" s="24">
        <f t="shared" ca="1" si="472"/>
        <v>-26.753300000000003</v>
      </c>
      <c r="Q154" s="24">
        <f t="shared" ca="1" si="473"/>
        <v>-8.6327000000000016</v>
      </c>
      <c r="S154" s="38"/>
      <c r="T154" s="8">
        <f t="shared" si="505"/>
        <v>20</v>
      </c>
      <c r="U154" s="8" t="s">
        <v>8</v>
      </c>
      <c r="V154" s="6">
        <f ca="1">INDEX(W$7:W$30,T154,1)</f>
        <v>-23.096</v>
      </c>
      <c r="W154" s="6">
        <f ca="1">INDEX(X$7:X$30,T154,1)</f>
        <v>-14.145</v>
      </c>
      <c r="X154" s="6">
        <f ca="1">INDEX(Y$7:Y$30,T154,1)</f>
        <v>-11.465999999999999</v>
      </c>
      <c r="Y154" s="6">
        <f ca="1">INDEX(Z$7:Z$30,T154,1)</f>
        <v>-2.8839999999999999</v>
      </c>
      <c r="Z154" s="6">
        <f ca="1">INDEX(AA$7:AA$30,T154,1)</f>
        <v>-0.17199999999999999</v>
      </c>
      <c r="AA154" s="6">
        <f ca="1">INDEX(AB$7:AB$30,T154,1)</f>
        <v>-0.254</v>
      </c>
      <c r="AB154" s="24">
        <f t="shared" ca="1" si="474"/>
        <v>-11.638</v>
      </c>
      <c r="AC154" s="24">
        <f t="shared" ca="1" si="474"/>
        <v>-3.1379999999999999</v>
      </c>
      <c r="AD154" s="24">
        <f t="shared" ca="1" si="475"/>
        <v>-12.5794</v>
      </c>
      <c r="AE154" s="24">
        <f t="shared" ca="1" si="463"/>
        <v>-6.6294000000000004</v>
      </c>
      <c r="AF154" s="24">
        <f ca="1">IF($C$2&lt;=$C$3,AD154,AE154)</f>
        <v>-12.5794</v>
      </c>
      <c r="AG154" s="24">
        <f t="shared" ca="1" si="476"/>
        <v>-23.096</v>
      </c>
      <c r="AH154" s="24">
        <f t="shared" ca="1" si="477"/>
        <v>-26.724399999999999</v>
      </c>
      <c r="AI154" s="24">
        <f t="shared" ca="1" si="478"/>
        <v>-1.5655999999999999</v>
      </c>
      <c r="AK154" s="38"/>
      <c r="AL154" s="8">
        <f t="shared" si="506"/>
        <v>20</v>
      </c>
      <c r="AM154" s="8" t="s">
        <v>8</v>
      </c>
      <c r="AN154" s="6">
        <f ca="1">INDEX(AO$7:AO$30,AL154,1)</f>
        <v>-54.529000000000003</v>
      </c>
      <c r="AO154" s="6">
        <f ca="1">INDEX(AP$7:AP$30,AL154,1)</f>
        <v>-32.840000000000003</v>
      </c>
      <c r="AP154" s="6">
        <f ca="1">INDEX(AQ$7:AQ$30,AL154,1)</f>
        <v>-12.57</v>
      </c>
      <c r="AQ154" s="6">
        <f ca="1">INDEX(AR$7:AR$30,AL154,1)</f>
        <v>-3.1549999999999998</v>
      </c>
      <c r="AR154" s="6">
        <f ca="1">INDEX(AS$7:AS$30,AL154,1)</f>
        <v>-0.188</v>
      </c>
      <c r="AS154" s="6">
        <f ca="1">INDEX(AT$7:AT$30,AL154,1)</f>
        <v>-0.27600000000000002</v>
      </c>
      <c r="AT154" s="24">
        <f t="shared" ca="1" si="479"/>
        <v>-12.758000000000001</v>
      </c>
      <c r="AU154" s="24">
        <f t="shared" ca="1" si="479"/>
        <v>-3.431</v>
      </c>
      <c r="AV154" s="24">
        <f t="shared" ca="1" si="480"/>
        <v>-13.7873</v>
      </c>
      <c r="AW154" s="24">
        <f t="shared" ca="1" si="464"/>
        <v>-7.2584</v>
      </c>
      <c r="AX154" s="24">
        <f ca="1">IF($C$2&lt;=$C$3,AV154,AW154)</f>
        <v>-13.7873</v>
      </c>
      <c r="AY154" s="24">
        <f t="shared" ca="1" si="481"/>
        <v>-54.529000000000003</v>
      </c>
      <c r="AZ154" s="24">
        <f t="shared" ca="1" si="482"/>
        <v>-46.627300000000005</v>
      </c>
      <c r="BA154" s="24">
        <f t="shared" ca="1" si="483"/>
        <v>-19.052700000000002</v>
      </c>
      <c r="BC154" s="38"/>
      <c r="BD154" s="8">
        <f t="shared" si="507"/>
        <v>20</v>
      </c>
      <c r="BE154" s="8" t="s">
        <v>8</v>
      </c>
      <c r="BF154" s="6">
        <f ca="1">INDEX(BG$7:BG$30,BD154,1)</f>
        <v>-95.233999999999995</v>
      </c>
      <c r="BG154" s="6">
        <f ca="1">INDEX(BH$7:BH$30,BD154,1)</f>
        <v>-56.978000000000002</v>
      </c>
      <c r="BH154" s="6">
        <f ca="1">INDEX(BI$7:BI$30,BD154,1)</f>
        <v>-84.352999999999994</v>
      </c>
      <c r="BI154" s="6">
        <f ca="1">INDEX(BJ$7:BJ$30,BD154,1)</f>
        <v>-21.222000000000001</v>
      </c>
      <c r="BJ154" s="6">
        <f ca="1">INDEX(BK$7:BK$30,BD154,1)</f>
        <v>-1.266</v>
      </c>
      <c r="BK154" s="6">
        <f ca="1">INDEX(BL$7:BL$30,BD154,1)</f>
        <v>-1.8620000000000001</v>
      </c>
      <c r="BL154" s="24">
        <f t="shared" ca="1" si="484"/>
        <v>-85.619</v>
      </c>
      <c r="BM154" s="24">
        <f t="shared" ca="1" si="484"/>
        <v>-23.084000000000003</v>
      </c>
      <c r="BN154" s="24">
        <f t="shared" ca="1" si="485"/>
        <v>-92.544200000000004</v>
      </c>
      <c r="BO154" s="24">
        <f t="shared" ca="1" si="465"/>
        <v>-48.7697</v>
      </c>
      <c r="BP154" s="24">
        <f ca="1">IF($C$2&lt;=$C$3,BN154,BO154)</f>
        <v>-92.544200000000004</v>
      </c>
      <c r="BQ154" s="24">
        <f t="shared" ca="1" si="486"/>
        <v>-95.233999999999995</v>
      </c>
      <c r="BR154" s="24">
        <f t="shared" ca="1" si="487"/>
        <v>-149.5222</v>
      </c>
      <c r="BS154" s="24">
        <f t="shared" ca="1" si="488"/>
        <v>35.566200000000002</v>
      </c>
      <c r="BU154" s="38"/>
      <c r="BV154" s="8">
        <f t="shared" si="508"/>
        <v>20</v>
      </c>
      <c r="BW154" s="8" t="s">
        <v>8</v>
      </c>
      <c r="BX154" s="6">
        <f ca="1">INDEX(BY$7:BY$30,BV154,1)</f>
        <v>-121.009</v>
      </c>
      <c r="BY154" s="6">
        <f ca="1">INDEX(BZ$7:BZ$30,BV154,1)</f>
        <v>-72.396000000000001</v>
      </c>
      <c r="BZ154" s="6">
        <f ca="1">INDEX(CA$7:CA$30,BV154,1)</f>
        <v>-80.44</v>
      </c>
      <c r="CA154" s="6">
        <f ca="1">INDEX(CB$7:CB$30,BV154,1)</f>
        <v>-20.225999999999999</v>
      </c>
      <c r="CB154" s="6">
        <f ca="1">INDEX(CC$7:CC$30,BV154,1)</f>
        <v>-1.2070000000000001</v>
      </c>
      <c r="CC154" s="6">
        <f ca="1">INDEX(CD$7:CD$30,BV154,1)</f>
        <v>-1.776</v>
      </c>
      <c r="CD154" s="24">
        <f t="shared" ca="1" si="489"/>
        <v>-81.646999999999991</v>
      </c>
      <c r="CE154" s="24">
        <f t="shared" ca="1" si="489"/>
        <v>-22.001999999999999</v>
      </c>
      <c r="CF154" s="24">
        <f t="shared" ca="1" si="490"/>
        <v>-88.247599999999991</v>
      </c>
      <c r="CG154" s="24">
        <f t="shared" ca="1" si="466"/>
        <v>-46.496099999999998</v>
      </c>
      <c r="CH154" s="24">
        <f ca="1">IF($C$2&lt;=$C$3,CF154,CG154)</f>
        <v>-88.247599999999991</v>
      </c>
      <c r="CI154" s="24">
        <f t="shared" ca="1" si="491"/>
        <v>-121.009</v>
      </c>
      <c r="CJ154" s="24">
        <f t="shared" ca="1" si="492"/>
        <v>-160.64359999999999</v>
      </c>
      <c r="CK154" s="24">
        <f t="shared" ca="1" si="493"/>
        <v>15.851599999999991</v>
      </c>
      <c r="CM154" s="38"/>
      <c r="CN154" s="8">
        <f t="shared" si="509"/>
        <v>20</v>
      </c>
      <c r="CO154" s="8" t="s">
        <v>8</v>
      </c>
      <c r="CP154" s="6">
        <f ca="1">INDEX(CQ$7:CQ$30,CN154,1)</f>
        <v>-95.546000000000006</v>
      </c>
      <c r="CQ154" s="6">
        <f ca="1">INDEX(CR$7:CR$30,CN154,1)</f>
        <v>-57.158999999999999</v>
      </c>
      <c r="CR154" s="6">
        <f ca="1">INDEX(CS$7:CS$30,CN154,1)</f>
        <v>-74.242999999999995</v>
      </c>
      <c r="CS154" s="6">
        <f ca="1">INDEX(CT$7:CT$30,CN154,1)</f>
        <v>-18.675000000000001</v>
      </c>
      <c r="CT154" s="6">
        <f ca="1">INDEX(CU$7:CU$30,CN154,1)</f>
        <v>-1.1140000000000001</v>
      </c>
      <c r="CU154" s="6">
        <f ca="1">INDEX(CV$7:CV$30,CN154,1)</f>
        <v>-1.639</v>
      </c>
      <c r="CV154" s="24">
        <f t="shared" ca="1" si="494"/>
        <v>-75.356999999999999</v>
      </c>
      <c r="CW154" s="24">
        <f t="shared" ca="1" si="494"/>
        <v>-20.314</v>
      </c>
      <c r="CX154" s="24">
        <f t="shared" ca="1" si="495"/>
        <v>-81.4512</v>
      </c>
      <c r="CY154" s="24">
        <f t="shared" ca="1" si="467"/>
        <v>-42.921099999999996</v>
      </c>
      <c r="CZ154" s="24">
        <f ca="1">IF($C$2&lt;=$C$3,CX154,CY154)</f>
        <v>-81.4512</v>
      </c>
      <c r="DA154" s="24">
        <f t="shared" ca="1" si="496"/>
        <v>-95.546000000000006</v>
      </c>
      <c r="DB154" s="24">
        <f t="shared" ca="1" si="497"/>
        <v>-138.61019999999999</v>
      </c>
      <c r="DC154" s="24">
        <f t="shared" ca="1" si="498"/>
        <v>24.292200000000001</v>
      </c>
      <c r="DE154" s="38"/>
      <c r="DF154" s="8">
        <f t="shared" si="510"/>
        <v>20</v>
      </c>
      <c r="DG154" s="8" t="s">
        <v>8</v>
      </c>
      <c r="DH154" s="6">
        <f ca="1">INDEX(DI$7:DI$30,DF154,1)</f>
        <v>-95.546000000000006</v>
      </c>
      <c r="DI154" s="6">
        <f ca="1">INDEX(DJ$7:DJ$30,DF154,1)</f>
        <v>-57.158999999999999</v>
      </c>
      <c r="DJ154" s="6">
        <f ca="1">INDEX(DK$7:DK$30,DF154,1)</f>
        <v>-74.242999999999995</v>
      </c>
      <c r="DK154" s="6">
        <f ca="1">INDEX(DL$7:DL$30,DF154,1)</f>
        <v>-18.675000000000001</v>
      </c>
      <c r="DL154" s="6">
        <f ca="1">INDEX(DM$7:DM$30,DF154,1)</f>
        <v>-1.1140000000000001</v>
      </c>
      <c r="DM154" s="6">
        <f ca="1">INDEX(DN$7:DN$30,DF154,1)</f>
        <v>-1.639</v>
      </c>
      <c r="DN154" s="24">
        <f t="shared" ca="1" si="499"/>
        <v>-75.356999999999999</v>
      </c>
      <c r="DO154" s="24">
        <f t="shared" ca="1" si="499"/>
        <v>-20.314</v>
      </c>
      <c r="DP154" s="24">
        <f t="shared" ca="1" si="500"/>
        <v>-81.4512</v>
      </c>
      <c r="DQ154" s="24">
        <f t="shared" ca="1" si="468"/>
        <v>-42.921099999999996</v>
      </c>
      <c r="DR154" s="24">
        <f ca="1">IF($C$2&lt;=$C$3,DP154,DQ154)</f>
        <v>-81.4512</v>
      </c>
      <c r="DS154" s="24">
        <f t="shared" ca="1" si="501"/>
        <v>-95.546000000000006</v>
      </c>
      <c r="DT154" s="24">
        <f t="shared" ca="1" si="502"/>
        <v>-138.61019999999999</v>
      </c>
      <c r="DU154" s="24">
        <f t="shared" ca="1" si="503"/>
        <v>24.292200000000001</v>
      </c>
    </row>
    <row r="155" spans="1:125">
      <c r="C155" s="8" t="s">
        <v>58</v>
      </c>
      <c r="D155" s="6"/>
      <c r="E155" s="6"/>
      <c r="F155" s="6"/>
      <c r="G155" s="6"/>
      <c r="H155" s="6"/>
      <c r="I155" s="6"/>
      <c r="J155" s="6"/>
      <c r="K155" s="6"/>
      <c r="O155" s="24">
        <f ca="1">MIN(P144,MAX(0,P144/2-(O151-O152)/P145/P144))</f>
        <v>2.315493613507388</v>
      </c>
      <c r="P155" s="24">
        <f ca="1">MIN(P144,MAX(0,P144/2-(P151-P152)/P146/P144))</f>
        <v>1.0944457188736594</v>
      </c>
      <c r="Q155" s="24">
        <f ca="1">MIN(P144,MAX(0,P144/2-(Q151-Q152)/P146/P144))</f>
        <v>3.5364483569421346</v>
      </c>
      <c r="S155" s="38"/>
      <c r="U155" s="8" t="s">
        <v>58</v>
      </c>
      <c r="V155" s="6"/>
      <c r="W155" s="6"/>
      <c r="X155" s="6"/>
      <c r="Y155" s="6"/>
      <c r="Z155" s="6"/>
      <c r="AA155" s="6"/>
      <c r="AB155" s="6"/>
      <c r="AC155" s="6"/>
      <c r="AG155" s="24">
        <f ca="1">MIN(AH144,MAX(0,AH144/2-(AG151-AG152)/AH145/AH144))</f>
        <v>1.8927854317875614</v>
      </c>
      <c r="AH155" s="24">
        <f ca="1">MIN(AH144,MAX(0,AH144/2-(AH151-AH152)/AH146/AH144))</f>
        <v>0.19825152503901244</v>
      </c>
      <c r="AI155" s="24">
        <f ca="1">MIN(AH144,MAX(0,AH144/2-(AI151-AI152)/AH146/AH144))</f>
        <v>3.5891225705773868</v>
      </c>
      <c r="AK155" s="38"/>
      <c r="AM155" s="8" t="s">
        <v>58</v>
      </c>
      <c r="AN155" s="6"/>
      <c r="AO155" s="6"/>
      <c r="AP155" s="6"/>
      <c r="AQ155" s="6"/>
      <c r="AR155" s="6"/>
      <c r="AS155" s="6"/>
      <c r="AT155" s="6"/>
      <c r="AU155" s="6"/>
      <c r="AY155" s="24">
        <f ca="1">MIN(AZ144,MAX(0,AZ144/2-(AY151-AY152)/AZ145/AZ144))</f>
        <v>1.4793920803123257</v>
      </c>
      <c r="AZ155" s="24">
        <f ca="1">MIN(AZ144,MAX(0,AZ144/2-(AZ151-AZ152)/AZ146/AZ144))</f>
        <v>0.84132407407407417</v>
      </c>
      <c r="BA155" s="24">
        <f ca="1">MIN(AZ144,MAX(0,AZ144/2-(BA151-BA152)/AZ146/AZ144))</f>
        <v>2.1179043209876545</v>
      </c>
      <c r="BC155" s="38"/>
      <c r="BE155" s="8" t="s">
        <v>58</v>
      </c>
      <c r="BF155" s="6"/>
      <c r="BG155" s="6"/>
      <c r="BH155" s="6"/>
      <c r="BI155" s="6"/>
      <c r="BJ155" s="6"/>
      <c r="BK155" s="6"/>
      <c r="BL155" s="6"/>
      <c r="BM155" s="6"/>
      <c r="BQ155" s="24">
        <f ca="1">MIN(BR144,MAX(0,BR144/2-(BQ151-BQ152)/BR145/BR144))</f>
        <v>1.5309827374693306</v>
      </c>
      <c r="BR155" s="24">
        <f ca="1">MIN(BR144,MAX(0,BR144/2-(BR151-BR152)/BR146/BR144))</f>
        <v>0</v>
      </c>
      <c r="BS155" s="24">
        <f ca="1">MIN(BR144,MAX(0,BR144/2-(BS151-BS152)/BR146/BR144))</f>
        <v>3.2</v>
      </c>
      <c r="BU155" s="38"/>
      <c r="BW155" s="8" t="s">
        <v>58</v>
      </c>
      <c r="BX155" s="6"/>
      <c r="BY155" s="6"/>
      <c r="BZ155" s="6"/>
      <c r="CA155" s="6"/>
      <c r="CB155" s="6"/>
      <c r="CC155" s="6"/>
      <c r="CD155" s="6"/>
      <c r="CE155" s="6"/>
      <c r="CI155" s="24">
        <f ca="1">MIN(CJ144,MAX(0,CJ144/2-(CI151-CI152)/CJ145/CJ144))</f>
        <v>2.0792615959808387</v>
      </c>
      <c r="CJ155" s="24">
        <f ca="1">MIN(CJ144,MAX(0,CJ144/2-(CJ151-CJ152)/CJ146/CJ144))</f>
        <v>0</v>
      </c>
      <c r="CK155" s="24">
        <f ca="1">MIN(CJ144,MAX(0,CJ144/2-(CK151-CK152)/CJ146/CJ144))</f>
        <v>4.2</v>
      </c>
      <c r="CM155" s="38"/>
      <c r="CO155" s="8" t="s">
        <v>58</v>
      </c>
      <c r="CP155" s="6"/>
      <c r="CQ155" s="6"/>
      <c r="CR155" s="6"/>
      <c r="CS155" s="6"/>
      <c r="CT155" s="6"/>
      <c r="CU155" s="6"/>
      <c r="CV155" s="6"/>
      <c r="CW155" s="6"/>
      <c r="DA155" s="24">
        <f ca="1">MIN(DB144,MAX(0,DB144/2-(DA151-DA152)/DB145/DB144))</f>
        <v>1.9255208941854578</v>
      </c>
      <c r="DB155" s="24">
        <f ca="1">MIN(DB144,MAX(0,DB144/2-(DB151-DB152)/DB146/DB144))</f>
        <v>0</v>
      </c>
      <c r="DC155" s="24">
        <f ca="1">MIN(DB144,MAX(0,DB144/2-(DC151-DC152)/DB146/DB144))</f>
        <v>3.6</v>
      </c>
      <c r="DE155" s="38"/>
      <c r="DG155" s="8" t="s">
        <v>58</v>
      </c>
      <c r="DH155" s="6"/>
      <c r="DI155" s="6"/>
      <c r="DJ155" s="6"/>
      <c r="DK155" s="6"/>
      <c r="DL155" s="6"/>
      <c r="DM155" s="6"/>
      <c r="DN155" s="6"/>
      <c r="DO155" s="6"/>
      <c r="DS155" s="24">
        <f ca="1">MIN(DT144,MAX(0,DT144/2-(DS151-DS152)/DT145/DT144))</f>
        <v>1.9255208941854578</v>
      </c>
      <c r="DT155" s="24">
        <f ca="1">MIN(DT144,MAX(0,DT144/2-(DT151-DT152)/DT146/DT144))</f>
        <v>0</v>
      </c>
      <c r="DU155" s="24">
        <f ca="1">MIN(DT144,MAX(0,DT144/2-(DU151-DU152)/DT146/DT144))</f>
        <v>3.6</v>
      </c>
    </row>
    <row r="156" spans="1:125">
      <c r="C156" s="8" t="s">
        <v>66</v>
      </c>
      <c r="O156" s="24">
        <f ca="1">O151+(P145*P144/2-(O151-O152)/P144)*O155-P145*O155^2/2</f>
        <v>11.879947132241647</v>
      </c>
      <c r="P156" s="24">
        <f ca="1">P151+(P146*P144/2-(P151-P152)/P144)*P155-P146*P155^2/2</f>
        <v>13.717180411090871</v>
      </c>
      <c r="Q156" s="24">
        <f ca="1">Q151+(P146*P144/2-(Q151-Q152)/P144)*Q155-P146*Q155^2/2</f>
        <v>11.901692500692462</v>
      </c>
      <c r="S156" s="38"/>
      <c r="U156" s="8" t="s">
        <v>66</v>
      </c>
      <c r="AG156" s="24">
        <f ca="1">AG151+(AH145*AH144/2-(AG151-AG152)/AH144)*AG155-AH145*AG155^2/2</f>
        <v>6.7188651627166465</v>
      </c>
      <c r="AH156" s="24">
        <f ca="1">AH151+(AH146*AH144/2-(AH151-AH152)/AH144)*AH155-AH146*AH155^2/2</f>
        <v>14.961616605238889</v>
      </c>
      <c r="AI156" s="24">
        <f ca="1">AI151+(AH146*AH144/2-(AI151-AI152)/AH144)*AI155-AH146*AI155^2/2</f>
        <v>14.615681066789989</v>
      </c>
      <c r="AK156" s="38"/>
      <c r="AM156" s="8" t="s">
        <v>66</v>
      </c>
      <c r="AY156" s="24">
        <f ca="1">AY151+(AZ145*AZ144/2-(AY151-AY152)/AZ144)*AY155-AZ145*AY155^2/2</f>
        <v>13.425614626324595</v>
      </c>
      <c r="AZ156" s="24">
        <f ca="1">AZ151+(AZ146*AZ144/2-(AZ151-AZ152)/AZ144)*AZ155-AZ146*AZ155^2/2</f>
        <v>16.331922934259264</v>
      </c>
      <c r="BA156" s="24">
        <f ca="1">BA151+(AZ146*AZ144/2-(BA151-BA152)/AZ144)*BA155-AZ146*BA155^2/2</f>
        <v>8.6422020988683101</v>
      </c>
      <c r="BC156" s="38"/>
      <c r="BE156" s="8" t="s">
        <v>66</v>
      </c>
      <c r="BQ156" s="24">
        <f ca="1">BQ151+(BR145*BR144/2-(BQ151-BQ152)/BR144)*BQ155-BR145*BQ155^2/2</f>
        <v>26.900699303501796</v>
      </c>
      <c r="BR156" s="24">
        <f ca="1">BR151+(BR146*BR144/2-(BR151-BR152)/BR144)*BR155-BR146*BR155^2/2</f>
        <v>97.224099999999993</v>
      </c>
      <c r="BS156" s="24">
        <f ca="1">BS151+(BR146*BR144/2-(BS151-BS152)/BR144)*BS155-BR146*BS155^2/2</f>
        <v>143.50159999999997</v>
      </c>
      <c r="BU156" s="38"/>
      <c r="BW156" s="8" t="s">
        <v>66</v>
      </c>
      <c r="CI156" s="24">
        <f ca="1">CI151+(CJ145*CJ144/2-(CI151-CI152)/CJ144)*CI155-CJ145*CI155^2/2</f>
        <v>44.253570222378002</v>
      </c>
      <c r="CJ156" s="24">
        <f ca="1">CJ151+(CJ146*CJ144/2-(CJ151-CJ152)/CJ144)*CJ155-CJ146*CJ155^2/2</f>
        <v>137.65899999999999</v>
      </c>
      <c r="CK156" s="24">
        <f ca="1">CK151+(CJ146*CJ144/2-(CK151-CK152)/CJ144)*CK155-CJ146*CK155^2/2</f>
        <v>135.39360000000005</v>
      </c>
      <c r="CM156" s="38"/>
      <c r="CO156" s="8" t="s">
        <v>66</v>
      </c>
      <c r="DA156" s="24">
        <f ca="1">DA151+(DB145*DB144/2-(DA151-DA152)/DB144)*DA155-DB145*DA155^2/2</f>
        <v>42.190704268844186</v>
      </c>
      <c r="DB156" s="24">
        <f ca="1">DB151+(DB146*DB144/2-(DB151-DB152)/DB144)*DB155-DB146*DB155^2/2</f>
        <v>129.0557</v>
      </c>
      <c r="DC156" s="24">
        <f ca="1">DC151+(DB146*DB144/2-(DC151-DC152)/DB144)*DC155-DB146*DC155^2/2</f>
        <v>103.52129999999997</v>
      </c>
      <c r="DE156" s="38"/>
      <c r="DG156" s="8" t="s">
        <v>66</v>
      </c>
      <c r="DS156" s="24">
        <f ca="1">DS151+(DT145*DT144/2-(DS151-DS152)/DT144)*DS155-DT145*DS155^2/2</f>
        <v>42.190704268844186</v>
      </c>
      <c r="DT156" s="24">
        <f ca="1">DT151+(DT146*DT144/2-(DT151-DT152)/DT144)*DT155-DT146*DT155^2/2</f>
        <v>129.0557</v>
      </c>
      <c r="DU156" s="24">
        <f ca="1">DU151+(DT146*DT144/2-(DU151-DU152)/DT144)*DU155-DT146*DU155^2/2</f>
        <v>103.52129999999997</v>
      </c>
    </row>
    <row r="157" spans="1:125">
      <c r="S157" s="38"/>
      <c r="AK157" s="38"/>
      <c r="BC157" s="38"/>
      <c r="BU157" s="38"/>
      <c r="CM157" s="38"/>
      <c r="DE157" s="38"/>
    </row>
    <row r="158" spans="1:125" s="21" customFormat="1">
      <c r="D158" s="23" t="s">
        <v>32</v>
      </c>
      <c r="E158" s="23" t="s">
        <v>33</v>
      </c>
      <c r="F158" s="23" t="s">
        <v>34</v>
      </c>
      <c r="G158" s="23" t="s">
        <v>35</v>
      </c>
      <c r="H158" s="23" t="s">
        <v>36</v>
      </c>
      <c r="I158" s="23" t="s">
        <v>37</v>
      </c>
      <c r="J158" s="23" t="s">
        <v>39</v>
      </c>
      <c r="K158" s="23" t="s">
        <v>40</v>
      </c>
      <c r="L158" s="23" t="s">
        <v>41</v>
      </c>
      <c r="M158" s="23" t="s">
        <v>42</v>
      </c>
      <c r="N158" s="23" t="s">
        <v>53</v>
      </c>
      <c r="O158" s="20" t="s">
        <v>32</v>
      </c>
      <c r="P158" s="23" t="s">
        <v>51</v>
      </c>
      <c r="Q158" s="23" t="s">
        <v>52</v>
      </c>
      <c r="S158" s="40"/>
      <c r="V158" s="23" t="s">
        <v>32</v>
      </c>
      <c r="W158" s="23" t="s">
        <v>33</v>
      </c>
      <c r="X158" s="23" t="s">
        <v>34</v>
      </c>
      <c r="Y158" s="23" t="s">
        <v>35</v>
      </c>
      <c r="Z158" s="23" t="s">
        <v>36</v>
      </c>
      <c r="AA158" s="23" t="s">
        <v>37</v>
      </c>
      <c r="AB158" s="23" t="s">
        <v>39</v>
      </c>
      <c r="AC158" s="23" t="s">
        <v>40</v>
      </c>
      <c r="AD158" s="23" t="s">
        <v>41</v>
      </c>
      <c r="AE158" s="23" t="s">
        <v>42</v>
      </c>
      <c r="AF158" s="23" t="s">
        <v>53</v>
      </c>
      <c r="AG158" s="20" t="s">
        <v>32</v>
      </c>
      <c r="AH158" s="23" t="s">
        <v>51</v>
      </c>
      <c r="AI158" s="23" t="s">
        <v>52</v>
      </c>
      <c r="AK158" s="40"/>
      <c r="AN158" s="23" t="s">
        <v>32</v>
      </c>
      <c r="AO158" s="23" t="s">
        <v>33</v>
      </c>
      <c r="AP158" s="23" t="s">
        <v>34</v>
      </c>
      <c r="AQ158" s="23" t="s">
        <v>35</v>
      </c>
      <c r="AR158" s="23" t="s">
        <v>36</v>
      </c>
      <c r="AS158" s="23" t="s">
        <v>37</v>
      </c>
      <c r="AT158" s="23" t="s">
        <v>39</v>
      </c>
      <c r="AU158" s="23" t="s">
        <v>40</v>
      </c>
      <c r="AV158" s="23" t="s">
        <v>41</v>
      </c>
      <c r="AW158" s="23" t="s">
        <v>42</v>
      </c>
      <c r="AX158" s="23" t="s">
        <v>53</v>
      </c>
      <c r="AY158" s="20" t="s">
        <v>32</v>
      </c>
      <c r="AZ158" s="23" t="s">
        <v>51</v>
      </c>
      <c r="BA158" s="23" t="s">
        <v>52</v>
      </c>
      <c r="BC158" s="40"/>
      <c r="BF158" s="23" t="s">
        <v>32</v>
      </c>
      <c r="BG158" s="23" t="s">
        <v>33</v>
      </c>
      <c r="BH158" s="23" t="s">
        <v>34</v>
      </c>
      <c r="BI158" s="23" t="s">
        <v>35</v>
      </c>
      <c r="BJ158" s="23" t="s">
        <v>36</v>
      </c>
      <c r="BK158" s="23" t="s">
        <v>37</v>
      </c>
      <c r="BL158" s="23" t="s">
        <v>39</v>
      </c>
      <c r="BM158" s="23" t="s">
        <v>40</v>
      </c>
      <c r="BN158" s="23" t="s">
        <v>41</v>
      </c>
      <c r="BO158" s="23" t="s">
        <v>42</v>
      </c>
      <c r="BP158" s="23" t="s">
        <v>53</v>
      </c>
      <c r="BQ158" s="20" t="s">
        <v>32</v>
      </c>
      <c r="BR158" s="23" t="s">
        <v>51</v>
      </c>
      <c r="BS158" s="23" t="s">
        <v>52</v>
      </c>
      <c r="BU158" s="40"/>
      <c r="BX158" s="23" t="s">
        <v>32</v>
      </c>
      <c r="BY158" s="23" t="s">
        <v>33</v>
      </c>
      <c r="BZ158" s="23" t="s">
        <v>34</v>
      </c>
      <c r="CA158" s="23" t="s">
        <v>35</v>
      </c>
      <c r="CB158" s="23" t="s">
        <v>36</v>
      </c>
      <c r="CC158" s="23" t="s">
        <v>37</v>
      </c>
      <c r="CD158" s="23" t="s">
        <v>39</v>
      </c>
      <c r="CE158" s="23" t="s">
        <v>40</v>
      </c>
      <c r="CF158" s="23" t="s">
        <v>41</v>
      </c>
      <c r="CG158" s="23" t="s">
        <v>42</v>
      </c>
      <c r="CH158" s="23" t="s">
        <v>53</v>
      </c>
      <c r="CI158" s="20" t="s">
        <v>32</v>
      </c>
      <c r="CJ158" s="23" t="s">
        <v>51</v>
      </c>
      <c r="CK158" s="23" t="s">
        <v>52</v>
      </c>
      <c r="CM158" s="40"/>
      <c r="CP158" s="23" t="s">
        <v>32</v>
      </c>
      <c r="CQ158" s="23" t="s">
        <v>33</v>
      </c>
      <c r="CR158" s="23" t="s">
        <v>34</v>
      </c>
      <c r="CS158" s="23" t="s">
        <v>35</v>
      </c>
      <c r="CT158" s="23" t="s">
        <v>36</v>
      </c>
      <c r="CU158" s="23" t="s">
        <v>37</v>
      </c>
      <c r="CV158" s="23" t="s">
        <v>39</v>
      </c>
      <c r="CW158" s="23" t="s">
        <v>40</v>
      </c>
      <c r="CX158" s="23" t="s">
        <v>41</v>
      </c>
      <c r="CY158" s="23" t="s">
        <v>42</v>
      </c>
      <c r="CZ158" s="23" t="s">
        <v>53</v>
      </c>
      <c r="DA158" s="20" t="s">
        <v>32</v>
      </c>
      <c r="DB158" s="23" t="s">
        <v>51</v>
      </c>
      <c r="DC158" s="23" t="s">
        <v>52</v>
      </c>
      <c r="DE158" s="40"/>
      <c r="DH158" s="23" t="s">
        <v>32</v>
      </c>
      <c r="DI158" s="23" t="s">
        <v>33</v>
      </c>
      <c r="DJ158" s="23" t="s">
        <v>34</v>
      </c>
      <c r="DK158" s="23" t="s">
        <v>35</v>
      </c>
      <c r="DL158" s="23" t="s">
        <v>36</v>
      </c>
      <c r="DM158" s="23" t="s">
        <v>37</v>
      </c>
      <c r="DN158" s="23" t="s">
        <v>39</v>
      </c>
      <c r="DO158" s="23" t="s">
        <v>40</v>
      </c>
      <c r="DP158" s="23" t="s">
        <v>41</v>
      </c>
      <c r="DQ158" s="23" t="s">
        <v>42</v>
      </c>
      <c r="DR158" s="23" t="s">
        <v>53</v>
      </c>
      <c r="DS158" s="20" t="s">
        <v>32</v>
      </c>
      <c r="DT158" s="23" t="s">
        <v>51</v>
      </c>
      <c r="DU158" s="23" t="s">
        <v>52</v>
      </c>
    </row>
    <row r="159" spans="1:125" s="21" customFormat="1">
      <c r="A159" s="22" t="s">
        <v>38</v>
      </c>
      <c r="C159" s="8" t="s">
        <v>11</v>
      </c>
      <c r="D159" s="24">
        <f ca="1">D151+D153*F147/100-P145*F147^2/20000</f>
        <v>-16.514087499999999</v>
      </c>
      <c r="E159" s="24">
        <f ca="1">E151+E153*F147/100-P146*F147^2/20000</f>
        <v>-10.118324999999999</v>
      </c>
      <c r="F159" s="24">
        <f ca="1">F151-(F151-F152)/P144*F147/100</f>
        <v>18.708382978723403</v>
      </c>
      <c r="G159" s="24">
        <f ca="1">G151-(G151-G152)/P144*F147/100</f>
        <v>4.7073829787234045</v>
      </c>
      <c r="H159" s="24">
        <f ca="1">H151-(H151-H152)/P144*F147/100</f>
        <v>0.28136170212765954</v>
      </c>
      <c r="I159" s="24">
        <f ca="1">I151-(I151-I152)/P144*F147/100</f>
        <v>0.41455319148936171</v>
      </c>
      <c r="J159" s="24">
        <f ca="1">(ABS(F159)+ABS(H159))*SIGN(F159)</f>
        <v>18.989744680851061</v>
      </c>
      <c r="K159" s="24">
        <f ca="1">(ABS(G159)+ABS(I159))*SIGN(G159)</f>
        <v>5.1219361702127664</v>
      </c>
      <c r="L159" s="24">
        <f ca="1">(ABS(J159)+0.3*ABS(K159))*SIGN(J159)</f>
        <v>20.526325531914893</v>
      </c>
      <c r="M159" s="24">
        <f t="shared" ref="M159:M162" ca="1" si="511">(ABS(K159)+0.3*ABS(J159))*SIGN(K159)</f>
        <v>10.818859574468085</v>
      </c>
      <c r="N159" s="24">
        <f ca="1">IF($C$2&lt;=$C$3,L159,M159)</f>
        <v>20.526325531914893</v>
      </c>
      <c r="O159" s="24">
        <f ca="1">D159</f>
        <v>-16.514087499999999</v>
      </c>
      <c r="P159" s="24">
        <f ca="1">E159+N159</f>
        <v>10.408000531914894</v>
      </c>
      <c r="Q159" s="24">
        <f ca="1">E159-N159</f>
        <v>-30.644650531914891</v>
      </c>
      <c r="S159" s="35" t="s">
        <v>38</v>
      </c>
      <c r="U159" s="8" t="s">
        <v>11</v>
      </c>
      <c r="V159" s="24">
        <f ca="1">V151+V153*X147/100-AH145*X147^2/20000</f>
        <v>-11.6719375</v>
      </c>
      <c r="W159" s="24">
        <f ca="1">W151+W153*X147/100-AH146*X147^2/20000</f>
        <v>-7.1558250000000001</v>
      </c>
      <c r="X159" s="24">
        <f ca="1">X151-(X151-X152)/AH144*X147/100</f>
        <v>20.151052631578946</v>
      </c>
      <c r="Y159" s="24">
        <f ca="1">Y151-(Y151-Y152)/AH144*X147/100</f>
        <v>5.0693289473684207</v>
      </c>
      <c r="Z159" s="24">
        <f ca="1">Z151-(Z151-Z152)/AH144*X147/100</f>
        <v>0.3031447368421053</v>
      </c>
      <c r="AA159" s="24">
        <f ca="1">AA151-(AA151-AA152)/AH144*X147/100</f>
        <v>0.44594736842105265</v>
      </c>
      <c r="AB159" s="24">
        <f ca="1">(ABS(X159)+ABS(Z159))*SIGN(X159)</f>
        <v>20.454197368421053</v>
      </c>
      <c r="AC159" s="24">
        <f ca="1">(ABS(Y159)+ABS(AA159))*SIGN(Y159)</f>
        <v>5.5152763157894729</v>
      </c>
      <c r="AD159" s="24">
        <f ca="1">(ABS(AB159)+0.3*ABS(AC159))*SIGN(AB159)</f>
        <v>22.108780263157893</v>
      </c>
      <c r="AE159" s="24">
        <f t="shared" ref="AE159:AE162" ca="1" si="512">(ABS(AC159)+0.3*ABS(AB159))*SIGN(AC159)</f>
        <v>11.651535526315788</v>
      </c>
      <c r="AF159" s="24">
        <f ca="1">IF($C$2&lt;=$C$3,AD159,AE159)</f>
        <v>22.108780263157893</v>
      </c>
      <c r="AG159" s="24">
        <f ca="1">V159</f>
        <v>-11.6719375</v>
      </c>
      <c r="AH159" s="24">
        <f ca="1">W159+AF159</f>
        <v>14.952955263157893</v>
      </c>
      <c r="AI159" s="24">
        <f ca="1">W159-AF159</f>
        <v>-29.264605263157893</v>
      </c>
      <c r="AK159" s="35" t="s">
        <v>38</v>
      </c>
      <c r="AM159" s="8" t="s">
        <v>11</v>
      </c>
      <c r="AN159" s="24">
        <f ca="1">AN151+AN153*AP147/100-AZ145*AP147^2/20000</f>
        <v>-18.261774999999997</v>
      </c>
      <c r="AO159" s="24">
        <f ca="1">AO151+AO153*AP147/100-AZ146*AP147^2/20000</f>
        <v>-11.006</v>
      </c>
      <c r="AP159" s="24">
        <f ca="1">AP151-(AP151-AP152)/AZ144*AP147/100</f>
        <v>20.216550000000002</v>
      </c>
      <c r="AQ159" s="24">
        <f ca="1">AQ151-(AQ151-AQ152)/AZ144*AP147/100</f>
        <v>5.07775</v>
      </c>
      <c r="AR159" s="24">
        <f ca="1">AR151-(AR151-AR152)/AZ144*AP147/100</f>
        <v>0.30280000000000001</v>
      </c>
      <c r="AS159" s="24">
        <f ca="1">AS151-(AS151-AS152)/AZ144*AP147/100</f>
        <v>0.44555</v>
      </c>
      <c r="AT159" s="24">
        <f ca="1">(ABS(AP159)+ABS(AR159))*SIGN(AP159)</f>
        <v>20.519350000000003</v>
      </c>
      <c r="AU159" s="24">
        <f ca="1">(ABS(AQ159)+ABS(AS159))*SIGN(AQ159)</f>
        <v>5.5232999999999999</v>
      </c>
      <c r="AV159" s="24">
        <f ca="1">(ABS(AT159)+0.3*ABS(AU159))*SIGN(AT159)</f>
        <v>22.176340000000003</v>
      </c>
      <c r="AW159" s="24">
        <f t="shared" ref="AW159:AW162" ca="1" si="513">(ABS(AU159)+0.3*ABS(AT159))*SIGN(AU159)</f>
        <v>11.679105</v>
      </c>
      <c r="AX159" s="24">
        <f ca="1">IF($C$2&lt;=$C$3,AV159,AW159)</f>
        <v>22.176340000000003</v>
      </c>
      <c r="AY159" s="24">
        <f ca="1">AN159</f>
        <v>-18.261774999999997</v>
      </c>
      <c r="AZ159" s="24">
        <f ca="1">AO159+AX159</f>
        <v>11.170340000000003</v>
      </c>
      <c r="BA159" s="24">
        <f ca="1">AO159-AX159</f>
        <v>-33.182340000000003</v>
      </c>
      <c r="BC159" s="35" t="s">
        <v>38</v>
      </c>
      <c r="BE159" s="8" t="s">
        <v>11</v>
      </c>
      <c r="BF159" s="24">
        <f ca="1">BF151+BF153*BH147/100-BR145*BH147^2/20000</f>
        <v>-27.509224999999994</v>
      </c>
      <c r="BG159" s="24">
        <f ca="1">BG151+BG153*BH147/100-BR146*BH147^2/20000</f>
        <v>-16.465262500000001</v>
      </c>
      <c r="BH159" s="24">
        <f ca="1">BH151-(BH151-BH152)/BR144*BH147/100</f>
        <v>97.771937499999993</v>
      </c>
      <c r="BI159" s="24">
        <f ca="1">BI151-(BI151-BI152)/BR144*BH147/100</f>
        <v>24.589718749999999</v>
      </c>
      <c r="BJ159" s="24">
        <f ca="1">BJ151-(BJ151-BJ152)/BR144*BH147/100</f>
        <v>1.4641562499999998</v>
      </c>
      <c r="BK159" s="24">
        <f ca="1">BK151-(BK151-BK152)/BR144*BH147/100</f>
        <v>2.154671875</v>
      </c>
      <c r="BL159" s="24">
        <f ca="1">(ABS(BH159)+ABS(BJ159))*SIGN(BH159)</f>
        <v>99.236093749999995</v>
      </c>
      <c r="BM159" s="24">
        <f ca="1">(ABS(BI159)+ABS(BK159))*SIGN(BI159)</f>
        <v>26.744390625000001</v>
      </c>
      <c r="BN159" s="24">
        <f ca="1">(ABS(BL159)+0.3*ABS(BM159))*SIGN(BL159)</f>
        <v>107.25941093749999</v>
      </c>
      <c r="BO159" s="24">
        <f t="shared" ref="BO159:BO162" ca="1" si="514">(ABS(BM159)+0.3*ABS(BL159))*SIGN(BM159)</f>
        <v>56.515218750000003</v>
      </c>
      <c r="BP159" s="24">
        <f ca="1">IF($C$2&lt;=$C$3,BN159,BO159)</f>
        <v>107.25941093749999</v>
      </c>
      <c r="BQ159" s="24">
        <f ca="1">BF159</f>
        <v>-27.509224999999994</v>
      </c>
      <c r="BR159" s="24">
        <f ca="1">BG159+BP159</f>
        <v>90.794148437499985</v>
      </c>
      <c r="BS159" s="24">
        <f ca="1">BG159-BP159</f>
        <v>-123.7246734375</v>
      </c>
      <c r="BU159" s="35" t="s">
        <v>38</v>
      </c>
      <c r="BW159" s="8" t="s">
        <v>11</v>
      </c>
      <c r="BX159" s="24">
        <f ca="1">BX151+BX153*BZ147/100-CJ145*BZ147^2/20000</f>
        <v>-41.060874999999996</v>
      </c>
      <c r="BY159" s="24">
        <f ca="1">BY151+BY153*BZ147/100-CJ146*BZ147^2/20000</f>
        <v>-24.534962500000002</v>
      </c>
      <c r="BZ159" s="24">
        <f ca="1">BZ151-(BZ151-BZ152)/CJ144*BZ147/100</f>
        <v>140.41891666666666</v>
      </c>
      <c r="CA159" s="24">
        <f ca="1">CA151-(CA151-CA152)/CJ144*BZ147/100</f>
        <v>35.307749999999999</v>
      </c>
      <c r="CB159" s="24">
        <f ca="1">CB151-(CB151-CB152)/CJ144*BZ147/100</f>
        <v>2.1074166666666665</v>
      </c>
      <c r="CC159" s="24">
        <f ca="1">CC151-(CC151-CC152)/CJ144*BZ147/100</f>
        <v>3.1012499999999998</v>
      </c>
      <c r="CD159" s="24">
        <f ca="1">(ABS(BZ159)+ABS(CB159))*SIGN(BZ159)</f>
        <v>142.52633333333333</v>
      </c>
      <c r="CE159" s="24">
        <f ca="1">(ABS(CA159)+ABS(CC159))*SIGN(CA159)</f>
        <v>38.408999999999999</v>
      </c>
      <c r="CF159" s="24">
        <f ca="1">(ABS(CD159)+0.3*ABS(CE159))*SIGN(CD159)</f>
        <v>154.04903333333331</v>
      </c>
      <c r="CG159" s="24">
        <f t="shared" ref="CG159:CG162" ca="1" si="515">(ABS(CE159)+0.3*ABS(CD159))*SIGN(CE159)</f>
        <v>81.166899999999998</v>
      </c>
      <c r="CH159" s="24">
        <f ca="1">IF($C$2&lt;=$C$3,CF159,CG159)</f>
        <v>154.04903333333331</v>
      </c>
      <c r="CI159" s="24">
        <f ca="1">BX159</f>
        <v>-41.060874999999996</v>
      </c>
      <c r="CJ159" s="24">
        <f ca="1">BY159+CH159</f>
        <v>129.51407083333331</v>
      </c>
      <c r="CK159" s="24">
        <f ca="1">BY159-CH159</f>
        <v>-178.58399583333332</v>
      </c>
      <c r="CM159" s="35" t="s">
        <v>38</v>
      </c>
      <c r="CO159" s="8" t="s">
        <v>11</v>
      </c>
      <c r="CP159" s="24">
        <f ca="1">CP151+CP153*CR147/100-DB145*CR147^2/20000</f>
        <v>-28.628424999999996</v>
      </c>
      <c r="CQ159" s="24">
        <f ca="1">CQ151+CQ153*CR147/100-DB146*CR147^2/20000</f>
        <v>-17.110312500000003</v>
      </c>
      <c r="CR159" s="24">
        <f ca="1">CR151-(CR151-CR152)/DB144*CR147/100</f>
        <v>126.29793055555555</v>
      </c>
      <c r="CS159" s="24">
        <f ca="1">CS151-(CS151-CS152)/DB144*CR147/100</f>
        <v>31.777652777777778</v>
      </c>
      <c r="CT159" s="24">
        <f ca="1">CT151-(CT151-CT152)/DB144*CR147/100</f>
        <v>1.8971388888888889</v>
      </c>
      <c r="CU159" s="24">
        <f ca="1">CU151-(CU151-CU152)/DB144*CR147/100</f>
        <v>2.7914861111111113</v>
      </c>
      <c r="CV159" s="24">
        <f ca="1">(ABS(CR159)+ABS(CT159))*SIGN(CR159)</f>
        <v>128.19506944444444</v>
      </c>
      <c r="CW159" s="24">
        <f ca="1">(ABS(CS159)+ABS(CU159))*SIGN(CS159)</f>
        <v>34.569138888888887</v>
      </c>
      <c r="CX159" s="24">
        <f ca="1">(ABS(CV159)+0.3*ABS(CW159))*SIGN(CV159)</f>
        <v>138.56581111111112</v>
      </c>
      <c r="CY159" s="24">
        <f t="shared" ref="CY159:CY162" ca="1" si="516">(ABS(CW159)+0.3*ABS(CV159))*SIGN(CW159)</f>
        <v>73.027659722222211</v>
      </c>
      <c r="CZ159" s="24">
        <f ca="1">IF($C$2&lt;=$C$3,CX159,CY159)</f>
        <v>138.56581111111112</v>
      </c>
      <c r="DA159" s="24">
        <f ca="1">CP159</f>
        <v>-28.628424999999996</v>
      </c>
      <c r="DB159" s="24">
        <f ca="1">CQ159+CZ159</f>
        <v>121.45549861111111</v>
      </c>
      <c r="DC159" s="24">
        <f ca="1">CQ159-CZ159</f>
        <v>-155.67612361111111</v>
      </c>
      <c r="DE159" s="35" t="s">
        <v>38</v>
      </c>
      <c r="DG159" s="8" t="s">
        <v>11</v>
      </c>
      <c r="DH159" s="24">
        <f ca="1">DH151+DH153*DJ147/100-DT145*DJ147^2/20000</f>
        <v>-28.628424999999996</v>
      </c>
      <c r="DI159" s="24">
        <f ca="1">DI151+DI153*DJ147/100-DT146*DJ147^2/20000</f>
        <v>-17.110312500000003</v>
      </c>
      <c r="DJ159" s="24">
        <f ca="1">DJ151-(DJ151-DJ152)/DT144*DJ147/100</f>
        <v>126.29793055555555</v>
      </c>
      <c r="DK159" s="24">
        <f ca="1">DK151-(DK151-DK152)/DT144*DJ147/100</f>
        <v>31.777652777777778</v>
      </c>
      <c r="DL159" s="24">
        <f ca="1">DL151-(DL151-DL152)/DT144*DJ147/100</f>
        <v>1.8971388888888889</v>
      </c>
      <c r="DM159" s="24">
        <f ca="1">DM151-(DM151-DM152)/DT144*DJ147/100</f>
        <v>2.7914861111111113</v>
      </c>
      <c r="DN159" s="24">
        <f ca="1">(ABS(DJ159)+ABS(DL159))*SIGN(DJ159)</f>
        <v>128.19506944444444</v>
      </c>
      <c r="DO159" s="24">
        <f ca="1">(ABS(DK159)+ABS(DM159))*SIGN(DK159)</f>
        <v>34.569138888888887</v>
      </c>
      <c r="DP159" s="24">
        <f ca="1">(ABS(DN159)+0.3*ABS(DO159))*SIGN(DN159)</f>
        <v>138.56581111111112</v>
      </c>
      <c r="DQ159" s="24">
        <f t="shared" ref="DQ159:DQ162" ca="1" si="517">(ABS(DO159)+0.3*ABS(DN159))*SIGN(DO159)</f>
        <v>73.027659722222211</v>
      </c>
      <c r="DR159" s="24">
        <f ca="1">IF($C$2&lt;=$C$3,DP159,DQ159)</f>
        <v>138.56581111111112</v>
      </c>
      <c r="DS159" s="24">
        <f ca="1">DH159</f>
        <v>-28.628424999999996</v>
      </c>
      <c r="DT159" s="24">
        <f ca="1">DI159+DR159</f>
        <v>121.45549861111111</v>
      </c>
      <c r="DU159" s="24">
        <f ca="1">DI159-DR159</f>
        <v>-155.67612361111111</v>
      </c>
    </row>
    <row r="160" spans="1:125" s="21" customFormat="1">
      <c r="C160" s="8" t="s">
        <v>10</v>
      </c>
      <c r="D160" s="24">
        <f ca="1">D152-D154*F148/100-P145*F148^2/20000</f>
        <v>-18.3528375</v>
      </c>
      <c r="E160" s="24">
        <f ca="1">E152-E154*F148/100-P146*F148^2/20000</f>
        <v>-11.246525</v>
      </c>
      <c r="F160" s="24">
        <f ca="1">F152-(F152-F151)/P144*F147/100</f>
        <v>-17.624382978723403</v>
      </c>
      <c r="G160" s="24">
        <f ca="1">G152-(G152-G151)/P144*F147/100</f>
        <v>-4.4333829787234045</v>
      </c>
      <c r="H160" s="24">
        <f ca="1">H152-(H152-H151)/P144*F147/100</f>
        <v>-0.26536170212765953</v>
      </c>
      <c r="I160" s="24">
        <f ca="1">I152-(I152-I151)/P144*F147/100</f>
        <v>-0.39055319148936168</v>
      </c>
      <c r="J160" s="24">
        <f t="shared" ref="J160:K162" ca="1" si="518">(ABS(F160)+ABS(H160))*SIGN(F160)</f>
        <v>-17.889744680851063</v>
      </c>
      <c r="K160" s="24">
        <f t="shared" ca="1" si="518"/>
        <v>-4.8239361702127663</v>
      </c>
      <c r="L160" s="24">
        <f t="shared" ref="L160:L162" ca="1" si="519">(ABS(J160)+0.3*ABS(K160))*SIGN(J160)</f>
        <v>-19.336925531914893</v>
      </c>
      <c r="M160" s="24">
        <f t="shared" ca="1" si="511"/>
        <v>-10.190859574468085</v>
      </c>
      <c r="N160" s="24">
        <f ca="1">IF($C$2&lt;=$C$3,L160,M160)</f>
        <v>-19.336925531914893</v>
      </c>
      <c r="O160" s="24">
        <f t="shared" ref="O160:O162" ca="1" si="520">D160</f>
        <v>-18.3528375</v>
      </c>
      <c r="P160" s="24">
        <f t="shared" ref="P160:P162" ca="1" si="521">E160+N160</f>
        <v>-30.583450531914892</v>
      </c>
      <c r="Q160" s="24">
        <f t="shared" ref="Q160:Q162" ca="1" si="522">E160-N160</f>
        <v>8.0904005319148933</v>
      </c>
      <c r="S160" s="40"/>
      <c r="U160" s="8" t="s">
        <v>10</v>
      </c>
      <c r="V160" s="24">
        <f ca="1">V152-V154*X148/100-AH145*X148^2/20000</f>
        <v>-11.9778375</v>
      </c>
      <c r="W160" s="24">
        <f ca="1">W152-W154*X148/100-AH146*X148^2/20000</f>
        <v>-7.319725</v>
      </c>
      <c r="X160" s="24">
        <f ca="1">X152-(X152-X151)/AH144*X147/100</f>
        <v>-19.981052631578947</v>
      </c>
      <c r="Y160" s="24">
        <f ca="1">Y152-(Y152-Y151)/AH144*X147/100</f>
        <v>-5.0263289473684205</v>
      </c>
      <c r="Z160" s="24">
        <f ca="1">Z152-(Z152-Z151)/AH144*X147/100</f>
        <v>-0.3001447368421053</v>
      </c>
      <c r="AA160" s="24">
        <f ca="1">AA152-(AA152-AA151)/AH144*X147/100</f>
        <v>-0.44194736842105264</v>
      </c>
      <c r="AB160" s="24">
        <f t="shared" ref="AB160:AC162" ca="1" si="523">(ABS(X160)+ABS(Z160))*SIGN(X160)</f>
        <v>-20.281197368421054</v>
      </c>
      <c r="AC160" s="24">
        <f t="shared" ca="1" si="523"/>
        <v>-5.4682763157894732</v>
      </c>
      <c r="AD160" s="24">
        <f t="shared" ref="AD160:AD162" ca="1" si="524">(ABS(AB160)+0.3*ABS(AC160))*SIGN(AB160)</f>
        <v>-21.921680263157896</v>
      </c>
      <c r="AE160" s="24">
        <f t="shared" ca="1" si="512"/>
        <v>-11.55263552631579</v>
      </c>
      <c r="AF160" s="24">
        <f ca="1">IF($C$2&lt;=$C$3,AD160,AE160)</f>
        <v>-21.921680263157896</v>
      </c>
      <c r="AG160" s="24">
        <f t="shared" ref="AG160:AG162" ca="1" si="525">V160</f>
        <v>-11.9778375</v>
      </c>
      <c r="AH160" s="24">
        <f t="shared" ref="AH160:AH162" ca="1" si="526">W160+AF160</f>
        <v>-29.241405263157894</v>
      </c>
      <c r="AI160" s="24">
        <f t="shared" ref="AI160:AI162" ca="1" si="527">W160-AF160</f>
        <v>14.601955263157896</v>
      </c>
      <c r="AK160" s="40"/>
      <c r="AM160" s="8" t="s">
        <v>10</v>
      </c>
      <c r="AN160" s="24">
        <f ca="1">AN152-AN154*AP148/100-AZ145*AP148^2/20000</f>
        <v>-20.257075</v>
      </c>
      <c r="AO160" s="24">
        <f ca="1">AO152-AO154*AP148/100-AZ146*AP148^2/20000</f>
        <v>-12.195</v>
      </c>
      <c r="AP160" s="24">
        <f ca="1">AP152-(AP152-AP151)/AZ144*AP147/100</f>
        <v>-13.721549999999999</v>
      </c>
      <c r="AQ160" s="24">
        <f ca="1">AQ152-(AQ152-AQ151)/AZ144*AP147/100</f>
        <v>-3.4407500000000004</v>
      </c>
      <c r="AR160" s="24">
        <f ca="1">AR152-(AR152-AR151)/AZ144*AP147/100</f>
        <v>-0.20480000000000001</v>
      </c>
      <c r="AS160" s="24">
        <f ca="1">AS152-(AS152-AS151)/AZ144*AP147/100</f>
        <v>-0.30055000000000004</v>
      </c>
      <c r="AT160" s="24">
        <f t="shared" ref="AT160:AU162" ca="1" si="528">(ABS(AP160)+ABS(AR160))*SIGN(AP160)</f>
        <v>-13.926349999999999</v>
      </c>
      <c r="AU160" s="24">
        <f t="shared" ca="1" si="528"/>
        <v>-3.7413000000000003</v>
      </c>
      <c r="AV160" s="24">
        <f t="shared" ref="AV160:AV162" ca="1" si="529">(ABS(AT160)+0.3*ABS(AU160))*SIGN(AT160)</f>
        <v>-15.048739999999999</v>
      </c>
      <c r="AW160" s="24">
        <f t="shared" ca="1" si="513"/>
        <v>-7.9192049999999998</v>
      </c>
      <c r="AX160" s="24">
        <f ca="1">IF($C$2&lt;=$C$3,AV160,AW160)</f>
        <v>-15.048739999999999</v>
      </c>
      <c r="AY160" s="24">
        <f t="shared" ref="AY160:AY162" ca="1" si="530">AN160</f>
        <v>-20.257075</v>
      </c>
      <c r="AZ160" s="24">
        <f t="shared" ref="AZ160:AZ162" ca="1" si="531">AO160+AX160</f>
        <v>-27.243739999999999</v>
      </c>
      <c r="BA160" s="24">
        <f t="shared" ref="BA160:BA162" ca="1" si="532">AO160-AX160</f>
        <v>2.8537399999999984</v>
      </c>
      <c r="BC160" s="40"/>
      <c r="BE160" s="8" t="s">
        <v>10</v>
      </c>
      <c r="BF160" s="24">
        <f ca="1">BF152-BF154*BH148/100-BR145*BH148^2/20000</f>
        <v>-22.736025000000001</v>
      </c>
      <c r="BG160" s="24">
        <f ca="1">BG152-BG154*BH148/100-BR146*BH148^2/20000</f>
        <v>-13.648162500000002</v>
      </c>
      <c r="BH160" s="24">
        <f ca="1">BH152-(BH152-BH151)/BR144*BH147/100</f>
        <v>-146.8539375</v>
      </c>
      <c r="BI160" s="24">
        <f ca="1">BI152-(BI152-BI151)/BR144*BH147/100</f>
        <v>-36.95371875</v>
      </c>
      <c r="BJ160" s="24">
        <f ca="1">BJ152-(BJ152-BJ151)/BR144*BH147/100</f>
        <v>-2.2061562499999998</v>
      </c>
      <c r="BK160" s="24">
        <f ca="1">BK152-(BK152-BK151)/BR144*BH147/100</f>
        <v>-3.2456718749999998</v>
      </c>
      <c r="BL160" s="24">
        <f t="shared" ref="BL160:BM162" ca="1" si="533">(ABS(BH160)+ABS(BJ160))*SIGN(BH160)</f>
        <v>-149.06009374999999</v>
      </c>
      <c r="BM160" s="24">
        <f t="shared" ca="1" si="533"/>
        <v>-40.199390624999999</v>
      </c>
      <c r="BN160" s="24">
        <f t="shared" ref="BN160:BN162" ca="1" si="534">(ABS(BL160)+0.3*ABS(BM160))*SIGN(BL160)</f>
        <v>-161.11991093749998</v>
      </c>
      <c r="BO160" s="24">
        <f t="shared" ca="1" si="514"/>
        <v>-84.917418749999996</v>
      </c>
      <c r="BP160" s="24">
        <f ca="1">IF($C$2&lt;=$C$3,BN160,BO160)</f>
        <v>-161.11991093749998</v>
      </c>
      <c r="BQ160" s="24">
        <f t="shared" ref="BQ160:BQ162" ca="1" si="535">BF160</f>
        <v>-22.736025000000001</v>
      </c>
      <c r="BR160" s="24">
        <f t="shared" ref="BR160:BR162" ca="1" si="536">BG160+BP160</f>
        <v>-174.76807343749999</v>
      </c>
      <c r="BS160" s="24">
        <f t="shared" ref="BS160:BS162" ca="1" si="537">BG160-BP160</f>
        <v>147.47174843749997</v>
      </c>
      <c r="BU160" s="40"/>
      <c r="BW160" s="8" t="s">
        <v>10</v>
      </c>
      <c r="BX160" s="24">
        <f ca="1">BX152-BX154*BZ148/100-CJ145*BZ148^2/20000</f>
        <v>-45.20277500000001</v>
      </c>
      <c r="BY160" s="24">
        <f ca="1">BY152-BY154*BZ148/100-CJ146*BZ148^2/20000</f>
        <v>-27.065862500000001</v>
      </c>
      <c r="BZ160" s="24">
        <f ca="1">BZ152-(BZ152-BZ151)/CJ144*BZ147/100</f>
        <v>-141.12191666666666</v>
      </c>
      <c r="CA160" s="24">
        <f ca="1">CA152-(CA152-CA151)/CJ144*BZ147/100</f>
        <v>-35.484749999999998</v>
      </c>
      <c r="CB160" s="24">
        <f ca="1">CB152-(CB152-CB151)/CJ144*BZ147/100</f>
        <v>-2.1184166666666666</v>
      </c>
      <c r="CC160" s="24">
        <f ca="1">CC152-(CC152-CC151)/CJ144*BZ147/100</f>
        <v>-3.11625</v>
      </c>
      <c r="CD160" s="24">
        <f t="shared" ref="CD160:CE162" ca="1" si="538">(ABS(BZ160)+ABS(CB160))*SIGN(BZ160)</f>
        <v>-143.24033333333333</v>
      </c>
      <c r="CE160" s="24">
        <f t="shared" ca="1" si="538"/>
        <v>-38.600999999999999</v>
      </c>
      <c r="CF160" s="24">
        <f t="shared" ref="CF160:CF162" ca="1" si="539">(ABS(CD160)+0.3*ABS(CE160))*SIGN(CD160)</f>
        <v>-154.82063333333332</v>
      </c>
      <c r="CG160" s="24">
        <f t="shared" ca="1" si="515"/>
        <v>-81.573099999999997</v>
      </c>
      <c r="CH160" s="24">
        <f ca="1">IF($C$2&lt;=$C$3,CF160,CG160)</f>
        <v>-154.82063333333332</v>
      </c>
      <c r="CI160" s="24">
        <f t="shared" ref="CI160:CI162" ca="1" si="540">BX160</f>
        <v>-45.20277500000001</v>
      </c>
      <c r="CJ160" s="24">
        <f t="shared" ref="CJ160:CJ162" ca="1" si="541">BY160+CH160</f>
        <v>-181.88649583333333</v>
      </c>
      <c r="CK160" s="24">
        <f t="shared" ref="CK160:CK162" ca="1" si="542">BY160-CH160</f>
        <v>127.75477083333331</v>
      </c>
      <c r="CM160" s="40"/>
      <c r="CO160" s="8" t="s">
        <v>10</v>
      </c>
      <c r="CP160" s="24">
        <f ca="1">CP152-CP154*CR148/100-DB145*CR148^2/20000</f>
        <v>-24.114025000000002</v>
      </c>
      <c r="CQ160" s="24">
        <f ca="1">CQ152-CQ154*CR148/100-DB146*CR148^2/20000</f>
        <v>-14.439112500000002</v>
      </c>
      <c r="CR160" s="24">
        <f ca="1">CR152-(CR152-CR151)/DB144*CR147/100</f>
        <v>-89.00693055555557</v>
      </c>
      <c r="CS160" s="24">
        <f ca="1">CS152-(CS152-CS151)/DB144*CR147/100</f>
        <v>-22.38065277777778</v>
      </c>
      <c r="CT160" s="24">
        <f ca="1">CT152-(CT152-CT151)/DB144*CR147/100</f>
        <v>-1.3331388888888891</v>
      </c>
      <c r="CU160" s="24">
        <f ca="1">CU152-(CU152-CU151)/DB144*CR147/100</f>
        <v>-1.9604861111111109</v>
      </c>
      <c r="CV160" s="24">
        <f t="shared" ref="CV160:CW162" ca="1" si="543">(ABS(CR160)+ABS(CT160))*SIGN(CR160)</f>
        <v>-90.340069444444453</v>
      </c>
      <c r="CW160" s="24">
        <f t="shared" ca="1" si="543"/>
        <v>-24.341138888888892</v>
      </c>
      <c r="CX160" s="24">
        <f t="shared" ref="CX160:CX162" ca="1" si="544">(ABS(CV160)+0.3*ABS(CW160))*SIGN(CV160)</f>
        <v>-97.642411111111116</v>
      </c>
      <c r="CY160" s="24">
        <f t="shared" ca="1" si="516"/>
        <v>-51.443159722222227</v>
      </c>
      <c r="CZ160" s="24">
        <f ca="1">IF($C$2&lt;=$C$3,CX160,CY160)</f>
        <v>-97.642411111111116</v>
      </c>
      <c r="DA160" s="24">
        <f t="shared" ref="DA160:DA162" ca="1" si="545">CP160</f>
        <v>-24.114025000000002</v>
      </c>
      <c r="DB160" s="24">
        <f t="shared" ref="DB160:DB162" ca="1" si="546">CQ160+CZ160</f>
        <v>-112.08152361111112</v>
      </c>
      <c r="DC160" s="24">
        <f t="shared" ref="DC160:DC162" ca="1" si="547">CQ160-CZ160</f>
        <v>83.203298611111109</v>
      </c>
      <c r="DE160" s="40"/>
      <c r="DG160" s="8" t="s">
        <v>10</v>
      </c>
      <c r="DH160" s="24">
        <f ca="1">DH152-DH154*DJ148/100-DT145*DJ148^2/20000</f>
        <v>-7.8578250000000036</v>
      </c>
      <c r="DI160" s="24">
        <f ca="1">DI152-DI154*DJ148/100-DT146*DJ148^2/20000</f>
        <v>-4.7138125000000022</v>
      </c>
      <c r="DJ160" s="24">
        <f ca="1">DJ152-(DJ152-DJ151)/DT144*DJ147/100</f>
        <v>-89.00693055555557</v>
      </c>
      <c r="DK160" s="24">
        <f ca="1">DK152-(DK152-DK151)/DT144*DJ147/100</f>
        <v>-22.38065277777778</v>
      </c>
      <c r="DL160" s="24">
        <f ca="1">DL152-(DL152-DL151)/DT144*DJ147/100</f>
        <v>-1.3331388888888891</v>
      </c>
      <c r="DM160" s="24">
        <f ca="1">DM152-(DM152-DM151)/DT144*DJ147/100</f>
        <v>-1.9604861111111109</v>
      </c>
      <c r="DN160" s="24">
        <f t="shared" ref="DN160:DO162" ca="1" si="548">(ABS(DJ160)+ABS(DL160))*SIGN(DJ160)</f>
        <v>-90.340069444444453</v>
      </c>
      <c r="DO160" s="24">
        <f t="shared" ca="1" si="548"/>
        <v>-24.341138888888892</v>
      </c>
      <c r="DP160" s="24">
        <f t="shared" ref="DP160:DP162" ca="1" si="549">(ABS(DN160)+0.3*ABS(DO160))*SIGN(DN160)</f>
        <v>-97.642411111111116</v>
      </c>
      <c r="DQ160" s="24">
        <f t="shared" ca="1" si="517"/>
        <v>-51.443159722222227</v>
      </c>
      <c r="DR160" s="24">
        <f ca="1">IF($C$2&lt;=$C$3,DP160,DQ160)</f>
        <v>-97.642411111111116</v>
      </c>
      <c r="DS160" s="24">
        <f t="shared" ref="DS160:DS162" ca="1" si="550">DH160</f>
        <v>-7.8578250000000036</v>
      </c>
      <c r="DT160" s="24">
        <f t="shared" ref="DT160:DT162" ca="1" si="551">DI160+DR160</f>
        <v>-102.35622361111112</v>
      </c>
      <c r="DU160" s="24">
        <f t="shared" ref="DU160:DU162" ca="1" si="552">DI160-DR160</f>
        <v>92.928598611111113</v>
      </c>
    </row>
    <row r="161" spans="1:126" s="21" customFormat="1">
      <c r="C161" s="8" t="s">
        <v>9</v>
      </c>
      <c r="D161" s="24">
        <f ca="1">D153-P145*F147/100</f>
        <v>26.224499999999999</v>
      </c>
      <c r="E161" s="24">
        <f ca="1">E153-P146*F147/100</f>
        <v>16.068000000000001</v>
      </c>
      <c r="F161" s="24">
        <f t="shared" ref="F161:I162" ca="1" si="553">F153</f>
        <v>-8.2579999999999991</v>
      </c>
      <c r="G161" s="24">
        <f t="shared" ca="1" si="553"/>
        <v>-2.0779999999999998</v>
      </c>
      <c r="H161" s="24">
        <f t="shared" ca="1" si="553"/>
        <v>-0.124</v>
      </c>
      <c r="I161" s="24">
        <f t="shared" ca="1" si="553"/>
        <v>-0.183</v>
      </c>
      <c r="J161" s="24">
        <f t="shared" ca="1" si="518"/>
        <v>-8.3819999999999997</v>
      </c>
      <c r="K161" s="24">
        <f t="shared" ca="1" si="518"/>
        <v>-2.2609999999999997</v>
      </c>
      <c r="L161" s="24">
        <f t="shared" ca="1" si="519"/>
        <v>-9.0602999999999998</v>
      </c>
      <c r="M161" s="24">
        <f t="shared" ca="1" si="511"/>
        <v>-4.775599999999999</v>
      </c>
      <c r="N161" s="24">
        <f ca="1">IF($C$2&lt;=$C$3,L161,M161)</f>
        <v>-9.0602999999999998</v>
      </c>
      <c r="O161" s="24">
        <f t="shared" ca="1" si="520"/>
        <v>26.224499999999999</v>
      </c>
      <c r="P161" s="24">
        <f t="shared" ca="1" si="521"/>
        <v>7.0077000000000016</v>
      </c>
      <c r="Q161" s="24">
        <f t="shared" ca="1" si="522"/>
        <v>25.128300000000003</v>
      </c>
      <c r="S161" s="40"/>
      <c r="U161" s="8" t="s">
        <v>9</v>
      </c>
      <c r="V161" s="24">
        <f ca="1">V153-AH145*X147/100</f>
        <v>21.105499999999999</v>
      </c>
      <c r="W161" s="24">
        <f ca="1">W153-AH146*X147/100</f>
        <v>12.938000000000001</v>
      </c>
      <c r="X161" s="24">
        <f t="shared" ref="X161:AA162" ca="1" si="554">X153</f>
        <v>-11.465999999999999</v>
      </c>
      <c r="Y161" s="24">
        <f t="shared" ca="1" si="554"/>
        <v>-2.8839999999999999</v>
      </c>
      <c r="Z161" s="24">
        <f t="shared" ca="1" si="554"/>
        <v>-0.17199999999999999</v>
      </c>
      <c r="AA161" s="24">
        <f t="shared" ca="1" si="554"/>
        <v>-0.254</v>
      </c>
      <c r="AB161" s="24">
        <f t="shared" ca="1" si="523"/>
        <v>-11.638</v>
      </c>
      <c r="AC161" s="24">
        <f t="shared" ca="1" si="523"/>
        <v>-3.1379999999999999</v>
      </c>
      <c r="AD161" s="24">
        <f t="shared" ca="1" si="524"/>
        <v>-12.5794</v>
      </c>
      <c r="AE161" s="24">
        <f t="shared" ca="1" si="512"/>
        <v>-6.6294000000000004</v>
      </c>
      <c r="AF161" s="24">
        <f ca="1">IF($C$2&lt;=$C$3,AD161,AE161)</f>
        <v>-12.5794</v>
      </c>
      <c r="AG161" s="24">
        <f t="shared" ca="1" si="525"/>
        <v>21.105499999999999</v>
      </c>
      <c r="AH161" s="24">
        <f t="shared" ca="1" si="526"/>
        <v>0.35860000000000092</v>
      </c>
      <c r="AI161" s="24">
        <f t="shared" ca="1" si="527"/>
        <v>25.517400000000002</v>
      </c>
      <c r="AK161" s="40"/>
      <c r="AM161" s="8" t="s">
        <v>9</v>
      </c>
      <c r="AN161" s="24">
        <f ca="1">AN153-AZ145*AP147/100</f>
        <v>47.672000000000004</v>
      </c>
      <c r="AO161" s="24">
        <f ca="1">AO153-AZ146*AP147/100</f>
        <v>28.72</v>
      </c>
      <c r="AP161" s="24">
        <f t="shared" ref="AP161:AS162" ca="1" si="555">AP153</f>
        <v>-12.57</v>
      </c>
      <c r="AQ161" s="24">
        <f t="shared" ca="1" si="555"/>
        <v>-3.1549999999999998</v>
      </c>
      <c r="AR161" s="24">
        <f t="shared" ca="1" si="555"/>
        <v>-0.188</v>
      </c>
      <c r="AS161" s="24">
        <f t="shared" ca="1" si="555"/>
        <v>-0.27600000000000002</v>
      </c>
      <c r="AT161" s="24">
        <f t="shared" ca="1" si="528"/>
        <v>-12.758000000000001</v>
      </c>
      <c r="AU161" s="24">
        <f t="shared" ca="1" si="528"/>
        <v>-3.431</v>
      </c>
      <c r="AV161" s="24">
        <f t="shared" ca="1" si="529"/>
        <v>-13.7873</v>
      </c>
      <c r="AW161" s="24">
        <f t="shared" ca="1" si="513"/>
        <v>-7.2584</v>
      </c>
      <c r="AX161" s="24">
        <f ca="1">IF($C$2&lt;=$C$3,AV161,AW161)</f>
        <v>-13.7873</v>
      </c>
      <c r="AY161" s="24">
        <f t="shared" ca="1" si="530"/>
        <v>47.672000000000004</v>
      </c>
      <c r="AZ161" s="24">
        <f t="shared" ca="1" si="531"/>
        <v>14.932699999999999</v>
      </c>
      <c r="BA161" s="24">
        <f t="shared" ca="1" si="532"/>
        <v>42.507300000000001</v>
      </c>
      <c r="BC161" s="40"/>
      <c r="BE161" s="8" t="s">
        <v>9</v>
      </c>
      <c r="BF161" s="24">
        <f ca="1">BF153-BR145*BH147/100</f>
        <v>78.799000000000007</v>
      </c>
      <c r="BG161" s="24">
        <f ca="1">BG153-BR146*BH147/100</f>
        <v>47.118499999999997</v>
      </c>
      <c r="BH161" s="24">
        <f t="shared" ref="BH161:BK162" ca="1" si="556">BH153</f>
        <v>-84.352999999999994</v>
      </c>
      <c r="BI161" s="24">
        <f t="shared" ca="1" si="556"/>
        <v>-21.222000000000001</v>
      </c>
      <c r="BJ161" s="24">
        <f t="shared" ca="1" si="556"/>
        <v>-1.266</v>
      </c>
      <c r="BK161" s="24">
        <f t="shared" ca="1" si="556"/>
        <v>-1.8620000000000001</v>
      </c>
      <c r="BL161" s="24">
        <f t="shared" ca="1" si="533"/>
        <v>-85.619</v>
      </c>
      <c r="BM161" s="24">
        <f t="shared" ca="1" si="533"/>
        <v>-23.084000000000003</v>
      </c>
      <c r="BN161" s="24">
        <f t="shared" ca="1" si="534"/>
        <v>-92.544200000000004</v>
      </c>
      <c r="BO161" s="24">
        <f t="shared" ca="1" si="514"/>
        <v>-48.7697</v>
      </c>
      <c r="BP161" s="24">
        <f ca="1">IF($C$2&lt;=$C$3,BN161,BO161)</f>
        <v>-92.544200000000004</v>
      </c>
      <c r="BQ161" s="24">
        <f t="shared" ca="1" si="535"/>
        <v>78.799000000000007</v>
      </c>
      <c r="BR161" s="24">
        <f t="shared" ca="1" si="536"/>
        <v>-45.425700000000006</v>
      </c>
      <c r="BS161" s="24">
        <f t="shared" ca="1" si="537"/>
        <v>139.6627</v>
      </c>
      <c r="BU161" s="40"/>
      <c r="BW161" s="8" t="s">
        <v>9</v>
      </c>
      <c r="BX161" s="24">
        <f ca="1">BX153-CJ145*BZ147/100</f>
        <v>98.671999999999997</v>
      </c>
      <c r="BY161" s="24">
        <f ca="1">BY153-CJ146*BZ147/100</f>
        <v>59.0045</v>
      </c>
      <c r="BZ161" s="24">
        <f t="shared" ref="BZ161:CC162" ca="1" si="557">BZ153</f>
        <v>-80.44</v>
      </c>
      <c r="CA161" s="24">
        <f t="shared" ca="1" si="557"/>
        <v>-20.225999999999999</v>
      </c>
      <c r="CB161" s="24">
        <f t="shared" ca="1" si="557"/>
        <v>-1.2070000000000001</v>
      </c>
      <c r="CC161" s="24">
        <f t="shared" ca="1" si="557"/>
        <v>-1.776</v>
      </c>
      <c r="CD161" s="24">
        <f t="shared" ca="1" si="538"/>
        <v>-81.646999999999991</v>
      </c>
      <c r="CE161" s="24">
        <f t="shared" ca="1" si="538"/>
        <v>-22.001999999999999</v>
      </c>
      <c r="CF161" s="24">
        <f t="shared" ca="1" si="539"/>
        <v>-88.247599999999991</v>
      </c>
      <c r="CG161" s="24">
        <f t="shared" ca="1" si="515"/>
        <v>-46.496099999999998</v>
      </c>
      <c r="CH161" s="24">
        <f ca="1">IF($C$2&lt;=$C$3,CF161,CG161)</f>
        <v>-88.247599999999991</v>
      </c>
      <c r="CI161" s="24">
        <f t="shared" ca="1" si="540"/>
        <v>98.671999999999997</v>
      </c>
      <c r="CJ161" s="24">
        <f t="shared" ca="1" si="541"/>
        <v>-29.243099999999991</v>
      </c>
      <c r="CK161" s="24">
        <f t="shared" ca="1" si="542"/>
        <v>147.25209999999998</v>
      </c>
      <c r="CM161" s="40"/>
      <c r="CO161" s="8" t="s">
        <v>9</v>
      </c>
      <c r="CP161" s="24">
        <f ca="1">CP153-DB145*CR147/100</f>
        <v>89.899000000000001</v>
      </c>
      <c r="CQ161" s="24">
        <f ca="1">CQ153-DB146*CR147/100</f>
        <v>53.763500000000001</v>
      </c>
      <c r="CR161" s="24">
        <f t="shared" ref="CR161:CU162" ca="1" si="558">CR153</f>
        <v>-74.242999999999995</v>
      </c>
      <c r="CS161" s="24">
        <f t="shared" ca="1" si="558"/>
        <v>-18.675000000000001</v>
      </c>
      <c r="CT161" s="24">
        <f t="shared" ca="1" si="558"/>
        <v>-1.1140000000000001</v>
      </c>
      <c r="CU161" s="24">
        <f t="shared" ca="1" si="558"/>
        <v>-1.639</v>
      </c>
      <c r="CV161" s="24">
        <f t="shared" ca="1" si="543"/>
        <v>-75.356999999999999</v>
      </c>
      <c r="CW161" s="24">
        <f t="shared" ca="1" si="543"/>
        <v>-20.314</v>
      </c>
      <c r="CX161" s="24">
        <f t="shared" ca="1" si="544"/>
        <v>-81.4512</v>
      </c>
      <c r="CY161" s="24">
        <f t="shared" ca="1" si="516"/>
        <v>-42.921099999999996</v>
      </c>
      <c r="CZ161" s="24">
        <f ca="1">IF($C$2&lt;=$C$3,CX161,CY161)</f>
        <v>-81.4512</v>
      </c>
      <c r="DA161" s="24">
        <f t="shared" ca="1" si="545"/>
        <v>89.899000000000001</v>
      </c>
      <c r="DB161" s="24">
        <f t="shared" ca="1" si="546"/>
        <v>-27.6877</v>
      </c>
      <c r="DC161" s="24">
        <f t="shared" ca="1" si="547"/>
        <v>135.21469999999999</v>
      </c>
      <c r="DE161" s="40"/>
      <c r="DG161" s="8" t="s">
        <v>9</v>
      </c>
      <c r="DH161" s="24">
        <f ca="1">DH153-DT145*DJ147/100</f>
        <v>89.899000000000001</v>
      </c>
      <c r="DI161" s="24">
        <f ca="1">DI153-DT146*DJ147/100</f>
        <v>53.763500000000001</v>
      </c>
      <c r="DJ161" s="24">
        <f t="shared" ref="DJ161:DM162" ca="1" si="559">DJ153</f>
        <v>-74.242999999999995</v>
      </c>
      <c r="DK161" s="24">
        <f t="shared" ca="1" si="559"/>
        <v>-18.675000000000001</v>
      </c>
      <c r="DL161" s="24">
        <f t="shared" ca="1" si="559"/>
        <v>-1.1140000000000001</v>
      </c>
      <c r="DM161" s="24">
        <f t="shared" ca="1" si="559"/>
        <v>-1.639</v>
      </c>
      <c r="DN161" s="24">
        <f t="shared" ca="1" si="548"/>
        <v>-75.356999999999999</v>
      </c>
      <c r="DO161" s="24">
        <f t="shared" ca="1" si="548"/>
        <v>-20.314</v>
      </c>
      <c r="DP161" s="24">
        <f t="shared" ca="1" si="549"/>
        <v>-81.4512</v>
      </c>
      <c r="DQ161" s="24">
        <f t="shared" ca="1" si="517"/>
        <v>-42.921099999999996</v>
      </c>
      <c r="DR161" s="24">
        <f ca="1">IF($C$2&lt;=$C$3,DP161,DQ161)</f>
        <v>-81.4512</v>
      </c>
      <c r="DS161" s="24">
        <f t="shared" ca="1" si="550"/>
        <v>89.899000000000001</v>
      </c>
      <c r="DT161" s="24">
        <f t="shared" ca="1" si="551"/>
        <v>-27.6877</v>
      </c>
      <c r="DU161" s="24">
        <f t="shared" ca="1" si="552"/>
        <v>135.21469999999999</v>
      </c>
    </row>
    <row r="162" spans="1:126" s="21" customFormat="1">
      <c r="C162" s="8" t="s">
        <v>8</v>
      </c>
      <c r="D162" s="24">
        <f ca="1">D154+P145*F148/100</f>
        <v>-27.0595</v>
      </c>
      <c r="E162" s="24">
        <f ca="1">E154+P146*F148/100</f>
        <v>-16.580000000000002</v>
      </c>
      <c r="F162" s="24">
        <f t="shared" ca="1" si="553"/>
        <v>-8.2579999999999991</v>
      </c>
      <c r="G162" s="24">
        <f t="shared" ca="1" si="553"/>
        <v>-2.0779999999999998</v>
      </c>
      <c r="H162" s="24">
        <f t="shared" ca="1" si="553"/>
        <v>-0.124</v>
      </c>
      <c r="I162" s="24">
        <f t="shared" ca="1" si="553"/>
        <v>-0.183</v>
      </c>
      <c r="J162" s="24">
        <f t="shared" ca="1" si="518"/>
        <v>-8.3819999999999997</v>
      </c>
      <c r="K162" s="24">
        <f t="shared" ca="1" si="518"/>
        <v>-2.2609999999999997</v>
      </c>
      <c r="L162" s="24">
        <f t="shared" ca="1" si="519"/>
        <v>-9.0602999999999998</v>
      </c>
      <c r="M162" s="24">
        <f t="shared" ca="1" si="511"/>
        <v>-4.775599999999999</v>
      </c>
      <c r="N162" s="24">
        <f ca="1">IF($C$2&lt;=$C$3,L162,M162)</f>
        <v>-9.0602999999999998</v>
      </c>
      <c r="O162" s="24">
        <f t="shared" ca="1" si="520"/>
        <v>-27.0595</v>
      </c>
      <c r="P162" s="24">
        <f t="shared" ca="1" si="521"/>
        <v>-25.640300000000003</v>
      </c>
      <c r="Q162" s="24">
        <f t="shared" ca="1" si="522"/>
        <v>-7.519700000000002</v>
      </c>
      <c r="S162" s="40"/>
      <c r="U162" s="8" t="s">
        <v>8</v>
      </c>
      <c r="V162" s="24">
        <f ca="1">V154+AH145*X148/100</f>
        <v>-21.279499999999999</v>
      </c>
      <c r="W162" s="24">
        <f ca="1">W154+AH146*X148/100</f>
        <v>-13.032</v>
      </c>
      <c r="X162" s="24">
        <f t="shared" ca="1" si="554"/>
        <v>-11.465999999999999</v>
      </c>
      <c r="Y162" s="24">
        <f t="shared" ca="1" si="554"/>
        <v>-2.8839999999999999</v>
      </c>
      <c r="Z162" s="24">
        <f t="shared" ca="1" si="554"/>
        <v>-0.17199999999999999</v>
      </c>
      <c r="AA162" s="24">
        <f t="shared" ca="1" si="554"/>
        <v>-0.254</v>
      </c>
      <c r="AB162" s="24">
        <f t="shared" ca="1" si="523"/>
        <v>-11.638</v>
      </c>
      <c r="AC162" s="24">
        <f t="shared" ca="1" si="523"/>
        <v>-3.1379999999999999</v>
      </c>
      <c r="AD162" s="24">
        <f t="shared" ca="1" si="524"/>
        <v>-12.5794</v>
      </c>
      <c r="AE162" s="24">
        <f t="shared" ca="1" si="512"/>
        <v>-6.6294000000000004</v>
      </c>
      <c r="AF162" s="24">
        <f ca="1">IF($C$2&lt;=$C$3,AD162,AE162)</f>
        <v>-12.5794</v>
      </c>
      <c r="AG162" s="24">
        <f t="shared" ca="1" si="525"/>
        <v>-21.279499999999999</v>
      </c>
      <c r="AH162" s="24">
        <f t="shared" ca="1" si="526"/>
        <v>-25.6114</v>
      </c>
      <c r="AI162" s="24">
        <f t="shared" ca="1" si="527"/>
        <v>-0.45260000000000034</v>
      </c>
      <c r="AK162" s="40"/>
      <c r="AM162" s="8" t="s">
        <v>8</v>
      </c>
      <c r="AN162" s="24">
        <f ca="1">AN154+AZ145*AP148/100</f>
        <v>-49.150000000000006</v>
      </c>
      <c r="AO162" s="24">
        <f ca="1">AO154+AZ146*AP148/100</f>
        <v>-29.6</v>
      </c>
      <c r="AP162" s="24">
        <f t="shared" ca="1" si="555"/>
        <v>-12.57</v>
      </c>
      <c r="AQ162" s="24">
        <f t="shared" ca="1" si="555"/>
        <v>-3.1549999999999998</v>
      </c>
      <c r="AR162" s="24">
        <f t="shared" ca="1" si="555"/>
        <v>-0.188</v>
      </c>
      <c r="AS162" s="24">
        <f t="shared" ca="1" si="555"/>
        <v>-0.27600000000000002</v>
      </c>
      <c r="AT162" s="24">
        <f t="shared" ca="1" si="528"/>
        <v>-12.758000000000001</v>
      </c>
      <c r="AU162" s="24">
        <f t="shared" ca="1" si="528"/>
        <v>-3.431</v>
      </c>
      <c r="AV162" s="24">
        <f t="shared" ca="1" si="529"/>
        <v>-13.7873</v>
      </c>
      <c r="AW162" s="24">
        <f t="shared" ca="1" si="513"/>
        <v>-7.2584</v>
      </c>
      <c r="AX162" s="24">
        <f ca="1">IF($C$2&lt;=$C$3,AV162,AW162)</f>
        <v>-13.7873</v>
      </c>
      <c r="AY162" s="24">
        <f t="shared" ca="1" si="530"/>
        <v>-49.150000000000006</v>
      </c>
      <c r="AZ162" s="24">
        <f t="shared" ca="1" si="531"/>
        <v>-43.387300000000003</v>
      </c>
      <c r="BA162" s="24">
        <f t="shared" ca="1" si="532"/>
        <v>-15.812700000000001</v>
      </c>
      <c r="BC162" s="40"/>
      <c r="BE162" s="8" t="s">
        <v>8</v>
      </c>
      <c r="BF162" s="24">
        <f ca="1">BF154+BR145*BH148/100</f>
        <v>-75.262999999999991</v>
      </c>
      <c r="BG162" s="24">
        <f ca="1">BG154+BR146*BH148/100</f>
        <v>-45.032499999999999</v>
      </c>
      <c r="BH162" s="24">
        <f t="shared" ca="1" si="556"/>
        <v>-84.352999999999994</v>
      </c>
      <c r="BI162" s="24">
        <f t="shared" ca="1" si="556"/>
        <v>-21.222000000000001</v>
      </c>
      <c r="BJ162" s="24">
        <f t="shared" ca="1" si="556"/>
        <v>-1.266</v>
      </c>
      <c r="BK162" s="24">
        <f t="shared" ca="1" si="556"/>
        <v>-1.8620000000000001</v>
      </c>
      <c r="BL162" s="24">
        <f t="shared" ca="1" si="533"/>
        <v>-85.619</v>
      </c>
      <c r="BM162" s="24">
        <f t="shared" ca="1" si="533"/>
        <v>-23.084000000000003</v>
      </c>
      <c r="BN162" s="24">
        <f t="shared" ca="1" si="534"/>
        <v>-92.544200000000004</v>
      </c>
      <c r="BO162" s="24">
        <f t="shared" ca="1" si="514"/>
        <v>-48.7697</v>
      </c>
      <c r="BP162" s="24">
        <f ca="1">IF($C$2&lt;=$C$3,BN162,BO162)</f>
        <v>-92.544200000000004</v>
      </c>
      <c r="BQ162" s="24">
        <f t="shared" ca="1" si="535"/>
        <v>-75.262999999999991</v>
      </c>
      <c r="BR162" s="24">
        <f t="shared" ca="1" si="536"/>
        <v>-137.57670000000002</v>
      </c>
      <c r="BS162" s="24">
        <f t="shared" ca="1" si="537"/>
        <v>47.511700000000005</v>
      </c>
      <c r="BU162" s="40"/>
      <c r="BW162" s="8" t="s">
        <v>8</v>
      </c>
      <c r="BX162" s="24">
        <f ca="1">BX154+CJ145*BZ148/100</f>
        <v>-101.038</v>
      </c>
      <c r="BY162" s="24">
        <f ca="1">BY154+CJ146*BZ148/100</f>
        <v>-60.450499999999998</v>
      </c>
      <c r="BZ162" s="24">
        <f t="shared" ca="1" si="557"/>
        <v>-80.44</v>
      </c>
      <c r="CA162" s="24">
        <f t="shared" ca="1" si="557"/>
        <v>-20.225999999999999</v>
      </c>
      <c r="CB162" s="24">
        <f t="shared" ca="1" si="557"/>
        <v>-1.2070000000000001</v>
      </c>
      <c r="CC162" s="24">
        <f t="shared" ca="1" si="557"/>
        <v>-1.776</v>
      </c>
      <c r="CD162" s="24">
        <f t="shared" ca="1" si="538"/>
        <v>-81.646999999999991</v>
      </c>
      <c r="CE162" s="24">
        <f t="shared" ca="1" si="538"/>
        <v>-22.001999999999999</v>
      </c>
      <c r="CF162" s="24">
        <f t="shared" ca="1" si="539"/>
        <v>-88.247599999999991</v>
      </c>
      <c r="CG162" s="24">
        <f t="shared" ca="1" si="515"/>
        <v>-46.496099999999998</v>
      </c>
      <c r="CH162" s="24">
        <f ca="1">IF($C$2&lt;=$C$3,CF162,CG162)</f>
        <v>-88.247599999999991</v>
      </c>
      <c r="CI162" s="24">
        <f t="shared" ca="1" si="540"/>
        <v>-101.038</v>
      </c>
      <c r="CJ162" s="24">
        <f t="shared" ca="1" si="541"/>
        <v>-148.69809999999998</v>
      </c>
      <c r="CK162" s="24">
        <f t="shared" ca="1" si="542"/>
        <v>27.797099999999993</v>
      </c>
      <c r="CM162" s="40"/>
      <c r="CO162" s="8" t="s">
        <v>8</v>
      </c>
      <c r="CP162" s="24">
        <f ca="1">CP154+DB145*CR148/100</f>
        <v>-86.987000000000009</v>
      </c>
      <c r="CQ162" s="24">
        <f ca="1">CQ154+DB146*CR148/100</f>
        <v>-52.039499999999997</v>
      </c>
      <c r="CR162" s="24">
        <f t="shared" ca="1" si="558"/>
        <v>-74.242999999999995</v>
      </c>
      <c r="CS162" s="24">
        <f t="shared" ca="1" si="558"/>
        <v>-18.675000000000001</v>
      </c>
      <c r="CT162" s="24">
        <f t="shared" ca="1" si="558"/>
        <v>-1.1140000000000001</v>
      </c>
      <c r="CU162" s="24">
        <f t="shared" ca="1" si="558"/>
        <v>-1.639</v>
      </c>
      <c r="CV162" s="24">
        <f t="shared" ca="1" si="543"/>
        <v>-75.356999999999999</v>
      </c>
      <c r="CW162" s="24">
        <f t="shared" ca="1" si="543"/>
        <v>-20.314</v>
      </c>
      <c r="CX162" s="24">
        <f t="shared" ca="1" si="544"/>
        <v>-81.4512</v>
      </c>
      <c r="CY162" s="24">
        <f t="shared" ca="1" si="516"/>
        <v>-42.921099999999996</v>
      </c>
      <c r="CZ162" s="24">
        <f ca="1">IF($C$2&lt;=$C$3,CX162,CY162)</f>
        <v>-81.4512</v>
      </c>
      <c r="DA162" s="24">
        <f t="shared" ca="1" si="545"/>
        <v>-86.987000000000009</v>
      </c>
      <c r="DB162" s="24">
        <f t="shared" ca="1" si="546"/>
        <v>-133.4907</v>
      </c>
      <c r="DC162" s="24">
        <f t="shared" ca="1" si="547"/>
        <v>29.411700000000003</v>
      </c>
      <c r="DE162" s="40"/>
      <c r="DG162" s="8" t="s">
        <v>8</v>
      </c>
      <c r="DH162" s="24">
        <f ca="1">DH154+DT145*DJ148/100</f>
        <v>-75.575000000000003</v>
      </c>
      <c r="DI162" s="24">
        <f ca="1">DI154+DT146*DJ148/100</f>
        <v>-45.213499999999996</v>
      </c>
      <c r="DJ162" s="24">
        <f t="shared" ca="1" si="559"/>
        <v>-74.242999999999995</v>
      </c>
      <c r="DK162" s="24">
        <f t="shared" ca="1" si="559"/>
        <v>-18.675000000000001</v>
      </c>
      <c r="DL162" s="24">
        <f t="shared" ca="1" si="559"/>
        <v>-1.1140000000000001</v>
      </c>
      <c r="DM162" s="24">
        <f t="shared" ca="1" si="559"/>
        <v>-1.639</v>
      </c>
      <c r="DN162" s="24">
        <f t="shared" ca="1" si="548"/>
        <v>-75.356999999999999</v>
      </c>
      <c r="DO162" s="24">
        <f t="shared" ca="1" si="548"/>
        <v>-20.314</v>
      </c>
      <c r="DP162" s="24">
        <f t="shared" ca="1" si="549"/>
        <v>-81.4512</v>
      </c>
      <c r="DQ162" s="24">
        <f t="shared" ca="1" si="517"/>
        <v>-42.921099999999996</v>
      </c>
      <c r="DR162" s="24">
        <f ca="1">IF($C$2&lt;=$C$3,DP162,DQ162)</f>
        <v>-81.4512</v>
      </c>
      <c r="DS162" s="24">
        <f t="shared" ca="1" si="550"/>
        <v>-75.575000000000003</v>
      </c>
      <c r="DT162" s="24">
        <f t="shared" ca="1" si="551"/>
        <v>-126.6647</v>
      </c>
      <c r="DU162" s="24">
        <f t="shared" ca="1" si="552"/>
        <v>36.237700000000004</v>
      </c>
    </row>
    <row r="163" spans="1:126" s="21" customFormat="1">
      <c r="C163" s="8" t="s">
        <v>58</v>
      </c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>
        <f ca="1">MIN(P144-F148/100,MAX(F147/100,O155))</f>
        <v>2.315493613507388</v>
      </c>
      <c r="P163" s="24">
        <f ca="1">MIN(P144-F148/100,MAX(F147/100,P155))</f>
        <v>1.0944457188736594</v>
      </c>
      <c r="Q163" s="24">
        <f ca="1">MIN(P144-F148/100,MAX(F147/100,Q155))</f>
        <v>3.5364483569421346</v>
      </c>
      <c r="S163" s="40"/>
      <c r="U163" s="8" t="s">
        <v>58</v>
      </c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>
        <f ca="1">MIN(AH144-X148/100,MAX(X147/100,AG155))</f>
        <v>1.8927854317875614</v>
      </c>
      <c r="AH163" s="24">
        <f ca="1">MIN(AH144-X148/100,MAX(X147/100,AH155))</f>
        <v>0.19825152503901244</v>
      </c>
      <c r="AI163" s="24">
        <f ca="1">MIN(AH144-X148/100,MAX(X147/100,AI155))</f>
        <v>3.5891225705773868</v>
      </c>
      <c r="AK163" s="40"/>
      <c r="AM163" s="8" t="s">
        <v>58</v>
      </c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>
        <f ca="1">MIN(AZ144-AP148/100,MAX(AP147/100,AY155))</f>
        <v>1.4793920803123257</v>
      </c>
      <c r="AZ163" s="24">
        <f ca="1">MIN(AZ144-AP148/100,MAX(AP147/100,AZ155))</f>
        <v>0.84132407407407417</v>
      </c>
      <c r="BA163" s="24">
        <f ca="1">MIN(AZ144-AP148/100,MAX(AP147/100,BA155))</f>
        <v>2.1179043209876545</v>
      </c>
      <c r="BC163" s="40"/>
      <c r="BE163" s="8" t="s">
        <v>58</v>
      </c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>
        <f ca="1">MIN(BR144-BH148/100,MAX(BH147/100,BQ155))</f>
        <v>1.5309827374693306</v>
      </c>
      <c r="BR163" s="24">
        <f ca="1">MIN(BR144-BH148/100,MAX(BH147/100,BR155))</f>
        <v>0.15</v>
      </c>
      <c r="BS163" s="24">
        <f ca="1">MIN(BR144-BH148/100,MAX(BH147/100,BS155))</f>
        <v>2.85</v>
      </c>
      <c r="BU163" s="40"/>
      <c r="BW163" s="8" t="s">
        <v>58</v>
      </c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>
        <f ca="1">MIN(CJ144-BZ148/100,MAX(BZ147/100,CI155))</f>
        <v>2.0792615959808387</v>
      </c>
      <c r="CJ163" s="24">
        <f ca="1">MIN(CJ144-BZ148/100,MAX(BZ147/100,CJ155))</f>
        <v>0.35</v>
      </c>
      <c r="CK163" s="24">
        <f ca="1">MIN(CJ144-BZ148/100,MAX(BZ147/100,CK155))</f>
        <v>3.85</v>
      </c>
      <c r="CM163" s="40"/>
      <c r="CO163" s="8" t="s">
        <v>58</v>
      </c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>
        <f ca="1">MIN(DB144-CR148/100,MAX(CR147/100,DA155))</f>
        <v>1.9255208941854578</v>
      </c>
      <c r="DB163" s="24">
        <f ca="1">MIN(DB144-CR148/100,MAX(CR147/100,DB155))</f>
        <v>0.35</v>
      </c>
      <c r="DC163" s="24">
        <f ca="1">MIN(DB144-CR148/100,MAX(CR147/100,DC155))</f>
        <v>3.45</v>
      </c>
      <c r="DE163" s="40"/>
      <c r="DG163" s="8" t="s">
        <v>58</v>
      </c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>
        <f ca="1">MIN(DT144-DJ148/100,MAX(DJ147/100,DS155))</f>
        <v>1.9255208941854578</v>
      </c>
      <c r="DT163" s="24">
        <f ca="1">MIN(DT144-DJ148/100,MAX(DJ147/100,DT155))</f>
        <v>0.35</v>
      </c>
      <c r="DU163" s="24">
        <f ca="1">MIN(DT144-DJ148/100,MAX(DJ147/100,DU155))</f>
        <v>3.25</v>
      </c>
    </row>
    <row r="164" spans="1:126" s="21" customFormat="1">
      <c r="C164" s="8" t="s">
        <v>59</v>
      </c>
      <c r="O164" s="24">
        <f ca="1">O151+(P145*P144/2-(O151-O152)/P144)*O163-P145*O163^2/2</f>
        <v>11.879947132241647</v>
      </c>
      <c r="P164" s="24">
        <f ca="1">P151+(P146*P144/2-(P151-P152)/P144)*P163-P146*P163^2/2</f>
        <v>13.717180411090871</v>
      </c>
      <c r="Q164" s="24">
        <f ca="1">Q151+(P146*P144/2-(Q151-Q152)/P144)*Q163-P146*Q163^2/2</f>
        <v>11.901692500692462</v>
      </c>
      <c r="S164" s="40"/>
      <c r="U164" s="8" t="s">
        <v>59</v>
      </c>
      <c r="AG164" s="24">
        <f ca="1">AG151+(AH145*AH144/2-(AG151-AG152)/AH144)*AG163-AH145*AG163^2/2</f>
        <v>6.7188651627166465</v>
      </c>
      <c r="AH164" s="24">
        <f ca="1">AH151+(AH146*AH144/2-(AH151-AH152)/AH144)*AH163-AH146*AH163^2/2</f>
        <v>14.961616605238889</v>
      </c>
      <c r="AI164" s="24">
        <f ca="1">AI151+(AH146*AH144/2-(AI151-AI152)/AH144)*AI163-AH146*AI163^2/2</f>
        <v>14.615681066789989</v>
      </c>
      <c r="AK164" s="40"/>
      <c r="AM164" s="8" t="s">
        <v>59</v>
      </c>
      <c r="AY164" s="24">
        <f ca="1">AY151+(AZ145*AZ144/2-(AY151-AY152)/AZ144)*AY163-AZ145*AY163^2/2</f>
        <v>13.425614626324595</v>
      </c>
      <c r="AZ164" s="24">
        <f ca="1">AZ151+(AZ146*AZ144/2-(AZ151-AZ152)/AZ144)*AZ163-AZ146*AZ163^2/2</f>
        <v>16.331922934259264</v>
      </c>
      <c r="BA164" s="24">
        <f ca="1">BA151+(AZ146*AZ144/2-(BA151-BA152)/AZ144)*BA163-AZ146*BA163^2/2</f>
        <v>8.6422020988683101</v>
      </c>
      <c r="BC164" s="40"/>
      <c r="BE164" s="8" t="s">
        <v>59</v>
      </c>
      <c r="BQ164" s="24">
        <f ca="1">BQ151+(BR145*BR144/2-(BQ151-BQ152)/BR144)*BQ163-BR145*BQ163^2/2</f>
        <v>26.900699303501796</v>
      </c>
      <c r="BR164" s="24">
        <f ca="1">BR151+(BR146*BR144/2-(BR151-BR152)/BR144)*BR163-BR146*BR163^2/2</f>
        <v>90.794195312499994</v>
      </c>
      <c r="BS164" s="24">
        <f ca="1">BS151+(BR146*BR144/2-(BS151-BS152)/BR144)*BS163-BR146*BS163^2/2</f>
        <v>128.96272031250001</v>
      </c>
      <c r="BU164" s="40"/>
      <c r="BW164" s="8" t="s">
        <v>59</v>
      </c>
      <c r="CI164" s="24">
        <f ca="1">CI151+(CJ145*CJ144/2-(CI151-CI152)/CJ144)*CI163-CJ145*CI163^2/2</f>
        <v>44.253570222378002</v>
      </c>
      <c r="CJ164" s="24">
        <f ca="1">CJ151+(CJ146*CJ144/2-(CJ151-CJ152)/CJ144)*CJ163-CJ146*CJ163^2/2</f>
        <v>129.5140375</v>
      </c>
      <c r="CK164" s="24">
        <f ca="1">CK151+(CJ146*CJ144/2-(CK151-CK152)/CJ144)*CK163-CJ146*CK163^2/2</f>
        <v>127.75480416666673</v>
      </c>
      <c r="CM164" s="40"/>
      <c r="CO164" s="8" t="s">
        <v>59</v>
      </c>
      <c r="DA164" s="24">
        <f ca="1">DA151+(DB145*DB144/2-(DA151-DA152)/DB144)*DA163-DB145*DA163^2/2</f>
        <v>42.190704268844186</v>
      </c>
      <c r="DB164" s="24">
        <f ca="1">DB151+(DB146*DB144/2-(DB151-DB152)/DB144)*DB163-DB146*DB163^2/2</f>
        <v>121.45540138888889</v>
      </c>
      <c r="DC164" s="24">
        <f ca="1">DC151+(DB146*DB144/2-(DC151-DC152)/DB144)*DC163-DB146*DC163^2/2</f>
        <v>99.493562499999939</v>
      </c>
      <c r="DE164" s="40"/>
      <c r="DG164" s="8" t="s">
        <v>59</v>
      </c>
      <c r="DS164" s="24">
        <f ca="1">DS151+(DT145*DT144/2-(DS151-DS152)/DT144)*DS163-DT145*DS163^2/2</f>
        <v>42.190704268844186</v>
      </c>
      <c r="DT164" s="24">
        <f ca="1">DT151+(DT146*DT144/2-(DT151-DT152)/DT144)*DT163-DT146*DT163^2/2</f>
        <v>121.45540138888889</v>
      </c>
      <c r="DU164" s="24">
        <f ca="1">DU151+(DT146*DT144/2-(DU151-DU152)/DT144)*DU163-DT146*DU163^2/2</f>
        <v>92.928695833333308</v>
      </c>
    </row>
    <row r="165" spans="1:126" s="21" customFormat="1">
      <c r="A165" s="22" t="s">
        <v>38</v>
      </c>
      <c r="S165" s="35" t="s">
        <v>38</v>
      </c>
      <c r="AK165" s="35" t="s">
        <v>38</v>
      </c>
      <c r="BC165" s="35" t="s">
        <v>38</v>
      </c>
      <c r="BU165" s="35" t="s">
        <v>38</v>
      </c>
      <c r="CM165" s="35" t="s">
        <v>38</v>
      </c>
      <c r="DE165" s="35" t="s">
        <v>38</v>
      </c>
    </row>
    <row r="166" spans="1:126" s="21" customFormat="1">
      <c r="A166" s="8" t="s">
        <v>44</v>
      </c>
      <c r="D166" s="23" t="s">
        <v>32</v>
      </c>
      <c r="E166" s="23" t="s">
        <v>51</v>
      </c>
      <c r="F166" s="23" t="s">
        <v>52</v>
      </c>
      <c r="G166" s="23" t="s">
        <v>60</v>
      </c>
      <c r="H166" s="23" t="s">
        <v>61</v>
      </c>
      <c r="I166" s="23" t="s">
        <v>62</v>
      </c>
      <c r="J166" s="23" t="s">
        <v>63</v>
      </c>
      <c r="K166" s="23"/>
      <c r="M166" s="23"/>
      <c r="N166" s="23"/>
      <c r="O166" s="23"/>
      <c r="P166" s="23"/>
      <c r="Q166" s="23"/>
      <c r="R166" s="23"/>
      <c r="S166" s="39" t="s">
        <v>44</v>
      </c>
      <c r="V166" s="23" t="s">
        <v>32</v>
      </c>
      <c r="W166" s="23" t="s">
        <v>51</v>
      </c>
      <c r="X166" s="23" t="s">
        <v>52</v>
      </c>
      <c r="Y166" s="23" t="s">
        <v>60</v>
      </c>
      <c r="Z166" s="23" t="s">
        <v>61</v>
      </c>
      <c r="AA166" s="23" t="s">
        <v>62</v>
      </c>
      <c r="AB166" s="23" t="s">
        <v>63</v>
      </c>
      <c r="AC166" s="23"/>
      <c r="AE166" s="23"/>
      <c r="AF166" s="23"/>
      <c r="AG166" s="23"/>
      <c r="AH166" s="23"/>
      <c r="AI166" s="23"/>
      <c r="AJ166" s="23"/>
      <c r="AK166" s="39" t="s">
        <v>44</v>
      </c>
      <c r="AN166" s="23" t="s">
        <v>32</v>
      </c>
      <c r="AO166" s="23" t="s">
        <v>51</v>
      </c>
      <c r="AP166" s="23" t="s">
        <v>52</v>
      </c>
      <c r="AQ166" s="23" t="s">
        <v>60</v>
      </c>
      <c r="AR166" s="23" t="s">
        <v>61</v>
      </c>
      <c r="AS166" s="23" t="s">
        <v>62</v>
      </c>
      <c r="AT166" s="23" t="s">
        <v>63</v>
      </c>
      <c r="AU166" s="23"/>
      <c r="AW166" s="23"/>
      <c r="AX166" s="23"/>
      <c r="AY166" s="23"/>
      <c r="AZ166" s="23"/>
      <c r="BA166" s="23"/>
      <c r="BB166" s="23"/>
      <c r="BC166" s="39" t="s">
        <v>44</v>
      </c>
      <c r="BF166" s="23" t="s">
        <v>32</v>
      </c>
      <c r="BG166" s="23" t="s">
        <v>51</v>
      </c>
      <c r="BH166" s="23" t="s">
        <v>52</v>
      </c>
      <c r="BI166" s="23" t="s">
        <v>60</v>
      </c>
      <c r="BJ166" s="23" t="s">
        <v>61</v>
      </c>
      <c r="BK166" s="23" t="s">
        <v>62</v>
      </c>
      <c r="BL166" s="23" t="s">
        <v>63</v>
      </c>
      <c r="BM166" s="23"/>
      <c r="BO166" s="23"/>
      <c r="BP166" s="23"/>
      <c r="BQ166" s="23"/>
      <c r="BR166" s="23"/>
      <c r="BS166" s="23"/>
      <c r="BT166" s="23"/>
      <c r="BU166" s="39" t="s">
        <v>44</v>
      </c>
      <c r="BX166" s="23" t="s">
        <v>32</v>
      </c>
      <c r="BY166" s="23" t="s">
        <v>51</v>
      </c>
      <c r="BZ166" s="23" t="s">
        <v>52</v>
      </c>
      <c r="CA166" s="23" t="s">
        <v>60</v>
      </c>
      <c r="CB166" s="23" t="s">
        <v>61</v>
      </c>
      <c r="CC166" s="23" t="s">
        <v>62</v>
      </c>
      <c r="CD166" s="23" t="s">
        <v>63</v>
      </c>
      <c r="CE166" s="23"/>
      <c r="CG166" s="23"/>
      <c r="CH166" s="23"/>
      <c r="CI166" s="23"/>
      <c r="CJ166" s="23"/>
      <c r="CK166" s="23"/>
      <c r="CL166" s="23"/>
      <c r="CM166" s="39" t="s">
        <v>44</v>
      </c>
      <c r="CP166" s="23" t="s">
        <v>32</v>
      </c>
      <c r="CQ166" s="23" t="s">
        <v>51</v>
      </c>
      <c r="CR166" s="23" t="s">
        <v>52</v>
      </c>
      <c r="CS166" s="23" t="s">
        <v>60</v>
      </c>
      <c r="CT166" s="23" t="s">
        <v>61</v>
      </c>
      <c r="CU166" s="23" t="s">
        <v>62</v>
      </c>
      <c r="CV166" s="23" t="s">
        <v>63</v>
      </c>
      <c r="CW166" s="23"/>
      <c r="CY166" s="23"/>
      <c r="CZ166" s="23"/>
      <c r="DA166" s="23"/>
      <c r="DB166" s="23"/>
      <c r="DC166" s="23"/>
      <c r="DD166" s="23"/>
      <c r="DE166" s="39" t="s">
        <v>44</v>
      </c>
      <c r="DH166" s="23" t="s">
        <v>32</v>
      </c>
      <c r="DI166" s="23" t="s">
        <v>51</v>
      </c>
      <c r="DJ166" s="23" t="s">
        <v>52</v>
      </c>
      <c r="DK166" s="23" t="s">
        <v>60</v>
      </c>
      <c r="DL166" s="23" t="s">
        <v>61</v>
      </c>
      <c r="DM166" s="23" t="s">
        <v>62</v>
      </c>
      <c r="DN166" s="23" t="s">
        <v>63</v>
      </c>
      <c r="DO166" s="23"/>
      <c r="DQ166" s="23"/>
      <c r="DR166" s="23"/>
      <c r="DS166" s="23"/>
      <c r="DT166" s="23"/>
      <c r="DU166" s="23"/>
      <c r="DV166" s="23"/>
    </row>
    <row r="167" spans="1:126">
      <c r="A167" s="8" t="str">
        <f ca="1">B144</f>
        <v>14-15</v>
      </c>
      <c r="C167" s="8" t="s">
        <v>11</v>
      </c>
      <c r="D167" s="29">
        <f ca="1">O159</f>
        <v>-16.514087499999999</v>
      </c>
      <c r="E167" s="29">
        <f t="shared" ref="E167:F168" ca="1" si="560">P159</f>
        <v>10.408000531914894</v>
      </c>
      <c r="F167" s="29">
        <f t="shared" ca="1" si="560"/>
        <v>-30.644650531914891</v>
      </c>
      <c r="G167" s="29">
        <f ca="1">MIN(D167:F167)</f>
        <v>-30.644650531914891</v>
      </c>
      <c r="H167" s="29">
        <f ca="1">MAX(D167:F167)</f>
        <v>10.408000531914894</v>
      </c>
      <c r="I167" s="33">
        <f ca="1">-G167/0.9/(F145-F146)/$N$3*1000</f>
        <v>4.8342041305489873</v>
      </c>
      <c r="J167" s="33">
        <f ca="1">H167/0.9/(F145-F146)/$N$3*1000</f>
        <v>1.6418656531827336</v>
      </c>
      <c r="K167" s="17" t="s">
        <v>64</v>
      </c>
      <c r="L167" s="21"/>
      <c r="M167" s="29"/>
      <c r="N167" s="29"/>
      <c r="O167" s="29"/>
      <c r="P167" s="29"/>
      <c r="Q167" s="29"/>
      <c r="R167" s="29"/>
      <c r="S167" s="39" t="str">
        <f ca="1">T144</f>
        <v>15-16</v>
      </c>
      <c r="U167" s="8" t="s">
        <v>11</v>
      </c>
      <c r="V167" s="29">
        <f ca="1">AG159</f>
        <v>-11.6719375</v>
      </c>
      <c r="W167" s="29">
        <f t="shared" ref="W167:X168" ca="1" si="561">AH159</f>
        <v>14.952955263157893</v>
      </c>
      <c r="X167" s="29">
        <f t="shared" ca="1" si="561"/>
        <v>-29.264605263157893</v>
      </c>
      <c r="Y167" s="29">
        <f ca="1">MIN(V167:X167)</f>
        <v>-29.264605263157893</v>
      </c>
      <c r="Z167" s="29">
        <f ca="1">MAX(V167:X167)</f>
        <v>14.952955263157893</v>
      </c>
      <c r="AA167" s="33">
        <f ca="1">-Y167/0.9/(X145-X146)/$N$3*1000</f>
        <v>4.6165015161360188</v>
      </c>
      <c r="AB167" s="33">
        <f ca="1">Z167/0.9/(X145-X146)/$N$3*1000</f>
        <v>2.3588338206627677</v>
      </c>
      <c r="AC167" s="17" t="s">
        <v>64</v>
      </c>
      <c r="AD167" s="21"/>
      <c r="AE167" s="29"/>
      <c r="AF167" s="29"/>
      <c r="AG167" s="29"/>
      <c r="AH167" s="29"/>
      <c r="AI167" s="29"/>
      <c r="AJ167" s="29"/>
      <c r="AK167" s="39" t="str">
        <f ca="1">AL144</f>
        <v>16-17</v>
      </c>
      <c r="AM167" s="8" t="s">
        <v>11</v>
      </c>
      <c r="AN167" s="29">
        <f ca="1">AY159</f>
        <v>-18.261774999999997</v>
      </c>
      <c r="AO167" s="29">
        <f t="shared" ref="AO167:AP168" ca="1" si="562">AZ159</f>
        <v>11.170340000000003</v>
      </c>
      <c r="AP167" s="29">
        <f t="shared" ca="1" si="562"/>
        <v>-33.182340000000003</v>
      </c>
      <c r="AQ167" s="29">
        <f ca="1">MIN(AN167:AP167)</f>
        <v>-33.182340000000003</v>
      </c>
      <c r="AR167" s="29">
        <f ca="1">MAX(AN167:AP167)</f>
        <v>11.170340000000003</v>
      </c>
      <c r="AS167" s="33">
        <f ca="1">-AQ167/0.9/(AP145-AP146)/$N$3*1000</f>
        <v>5.2345255144032921</v>
      </c>
      <c r="AT167" s="33">
        <f ca="1">AR167/0.9/(AP145-AP146)/$N$3*1000</f>
        <v>1.7621249657064475</v>
      </c>
      <c r="AU167" s="17" t="s">
        <v>64</v>
      </c>
      <c r="AV167" s="21"/>
      <c r="AW167" s="29"/>
      <c r="AX167" s="29"/>
      <c r="AY167" s="29"/>
      <c r="AZ167" s="29"/>
      <c r="BA167" s="29"/>
      <c r="BB167" s="29"/>
      <c r="BC167" s="39" t="str">
        <f ca="1">BD144</f>
        <v>17-18</v>
      </c>
      <c r="BE167" s="8" t="s">
        <v>11</v>
      </c>
      <c r="BF167" s="29">
        <f ca="1">BQ159</f>
        <v>-27.509224999999994</v>
      </c>
      <c r="BG167" s="29">
        <f t="shared" ref="BG167:BH168" ca="1" si="563">BR159</f>
        <v>90.794148437499985</v>
      </c>
      <c r="BH167" s="29">
        <f t="shared" ca="1" si="563"/>
        <v>-123.7246734375</v>
      </c>
      <c r="BI167" s="29">
        <f ca="1">MIN(BF167:BH167)</f>
        <v>-123.7246734375</v>
      </c>
      <c r="BJ167" s="29">
        <f ca="1">MAX(BF167:BH167)</f>
        <v>90.794148437499985</v>
      </c>
      <c r="BK167" s="33">
        <f ca="1">-BI167/0.9/(BH145-BH146)/$N$3*1000</f>
        <v>6.2735173921130949</v>
      </c>
      <c r="BL167" s="33">
        <f ca="1">BJ167/0.9/(BH145-BH146)/$N$3*1000</f>
        <v>4.6037597311783491</v>
      </c>
      <c r="BM167" s="17" t="s">
        <v>64</v>
      </c>
      <c r="BN167" s="21"/>
      <c r="BO167" s="29"/>
      <c r="BP167" s="29"/>
      <c r="BQ167" s="29"/>
      <c r="BR167" s="29"/>
      <c r="BS167" s="29"/>
      <c r="BT167" s="29"/>
      <c r="BU167" s="39" t="str">
        <f ca="1">BV144</f>
        <v>18-19</v>
      </c>
      <c r="BW167" s="8" t="s">
        <v>11</v>
      </c>
      <c r="BX167" s="29">
        <f ca="1">CI159</f>
        <v>-41.060874999999996</v>
      </c>
      <c r="BY167" s="29">
        <f t="shared" ref="BY167:BZ168" ca="1" si="564">CJ159</f>
        <v>129.51407083333331</v>
      </c>
      <c r="BZ167" s="29">
        <f t="shared" ca="1" si="564"/>
        <v>-178.58399583333332</v>
      </c>
      <c r="CA167" s="29">
        <f ca="1">MIN(BX167:BZ167)</f>
        <v>-178.58399583333332</v>
      </c>
      <c r="CB167" s="29">
        <f ca="1">MAX(BX167:BZ167)</f>
        <v>129.51407083333331</v>
      </c>
      <c r="CC167" s="33">
        <f ca="1">-CA167/0.9/(BZ145-BZ146)/$N$3*1000</f>
        <v>9.0551849739124037</v>
      </c>
      <c r="CD167" s="33">
        <f ca="1">CB167/0.9/(BZ145-BZ146)/$N$3*1000</f>
        <v>6.5670714928718379</v>
      </c>
      <c r="CE167" s="17" t="s">
        <v>64</v>
      </c>
      <c r="CF167" s="21"/>
      <c r="CG167" s="29"/>
      <c r="CH167" s="29"/>
      <c r="CI167" s="29"/>
      <c r="CJ167" s="29"/>
      <c r="CK167" s="29"/>
      <c r="CL167" s="29"/>
      <c r="CM167" s="39" t="str">
        <f ca="1">CN144</f>
        <v>19-20</v>
      </c>
      <c r="CO167" s="8" t="s">
        <v>11</v>
      </c>
      <c r="CP167" s="29">
        <f ca="1">DA159</f>
        <v>-28.628424999999996</v>
      </c>
      <c r="CQ167" s="29">
        <f t="shared" ref="CQ167:CR168" ca="1" si="565">DB159</f>
        <v>121.45549861111111</v>
      </c>
      <c r="CR167" s="29">
        <f t="shared" ca="1" si="565"/>
        <v>-155.67612361111111</v>
      </c>
      <c r="CS167" s="29">
        <f ca="1">MIN(CP167:CR167)</f>
        <v>-155.67612361111111</v>
      </c>
      <c r="CT167" s="29">
        <f ca="1">MAX(CP167:CR167)</f>
        <v>121.45549861111111</v>
      </c>
      <c r="CU167" s="33">
        <f ca="1">-CS167/0.9/(CR145-CR146)/$N$3*1000</f>
        <v>7.893630606383498</v>
      </c>
      <c r="CV167" s="33">
        <f ca="1">CT167/0.9/(CR145-CR146)/$N$3*1000</f>
        <v>6.1584578219919637</v>
      </c>
      <c r="CW167" s="17" t="s">
        <v>64</v>
      </c>
      <c r="CX167" s="21"/>
      <c r="CY167" s="29"/>
      <c r="CZ167" s="29"/>
      <c r="DA167" s="29"/>
      <c r="DB167" s="29"/>
      <c r="DC167" s="29"/>
      <c r="DD167" s="29"/>
      <c r="DE167" s="39" t="str">
        <f ca="1">DF144</f>
        <v>-</v>
      </c>
      <c r="DG167" s="8" t="s">
        <v>11</v>
      </c>
      <c r="DH167" s="29">
        <f ca="1">DS159</f>
        <v>-28.628424999999996</v>
      </c>
      <c r="DI167" s="29">
        <f t="shared" ref="DI167:DJ168" ca="1" si="566">DT159</f>
        <v>121.45549861111111</v>
      </c>
      <c r="DJ167" s="29">
        <f t="shared" ca="1" si="566"/>
        <v>-155.67612361111111</v>
      </c>
      <c r="DK167" s="29">
        <f ca="1">MIN(DH167:DJ167)</f>
        <v>-155.67612361111111</v>
      </c>
      <c r="DL167" s="29">
        <f ca="1">MAX(DH167:DJ167)</f>
        <v>121.45549861111111</v>
      </c>
      <c r="DM167" s="33">
        <f ca="1">-DK167/0.9/(DJ145-DJ146)/$N$3*1000</f>
        <v>7.893630606383498</v>
      </c>
      <c r="DN167" s="33">
        <f ca="1">DL167/0.9/(DJ145-DJ146)/$N$3*1000</f>
        <v>6.1584578219919637</v>
      </c>
      <c r="DO167" s="17" t="s">
        <v>64</v>
      </c>
      <c r="DP167" s="21"/>
      <c r="DQ167" s="29"/>
      <c r="DR167" s="29"/>
      <c r="DS167" s="29"/>
      <c r="DT167" s="29"/>
      <c r="DU167" s="29"/>
      <c r="DV167" s="29"/>
    </row>
    <row r="168" spans="1:126">
      <c r="A168" s="22" t="s">
        <v>23</v>
      </c>
      <c r="C168" s="8" t="s">
        <v>10</v>
      </c>
      <c r="D168" s="29">
        <f ca="1">O160</f>
        <v>-18.3528375</v>
      </c>
      <c r="E168" s="29">
        <f t="shared" ca="1" si="560"/>
        <v>-30.583450531914892</v>
      </c>
      <c r="F168" s="29">
        <f t="shared" ca="1" si="560"/>
        <v>8.0904005319148933</v>
      </c>
      <c r="G168" s="29">
        <f ca="1">MIN(D168:F168)</f>
        <v>-30.583450531914892</v>
      </c>
      <c r="H168" s="29">
        <f ca="1">MAX(D168:F168)</f>
        <v>8.0904005319148933</v>
      </c>
      <c r="I168" s="33">
        <f ca="1">-G168/0.9/(F145-F146)/$N$3*1000</f>
        <v>4.8245498095613337</v>
      </c>
      <c r="J168" s="33">
        <f ca="1">H168/0.9/(F145-F146)/$N$3*1000</f>
        <v>1.2762634583953534</v>
      </c>
      <c r="K168" s="32" t="s">
        <v>65</v>
      </c>
      <c r="L168" s="21"/>
      <c r="M168" s="29"/>
      <c r="N168" s="29"/>
      <c r="O168" s="29"/>
      <c r="P168" s="29"/>
      <c r="Q168" s="29"/>
      <c r="R168" s="29"/>
      <c r="S168" s="35" t="s">
        <v>23</v>
      </c>
      <c r="U168" s="8" t="s">
        <v>10</v>
      </c>
      <c r="V168" s="29">
        <f ca="1">AG160</f>
        <v>-11.9778375</v>
      </c>
      <c r="W168" s="29">
        <f t="shared" ca="1" si="561"/>
        <v>-29.241405263157894</v>
      </c>
      <c r="X168" s="29">
        <f t="shared" ca="1" si="561"/>
        <v>14.601955263157896</v>
      </c>
      <c r="Y168" s="29">
        <f ca="1">MIN(V168:X168)</f>
        <v>-29.241405263157894</v>
      </c>
      <c r="Z168" s="29">
        <f ca="1">MAX(V168:X168)</f>
        <v>14.601955263157896</v>
      </c>
      <c r="AA168" s="33">
        <f ca="1">-Y168/0.9/(X145-X146)/$N$3*1000</f>
        <v>4.6128417081799142</v>
      </c>
      <c r="AB168" s="33">
        <f ca="1">Z168/0.9/(X145-X146)/$N$3*1000</f>
        <v>2.3034634502923974</v>
      </c>
      <c r="AC168" s="32" t="s">
        <v>65</v>
      </c>
      <c r="AD168" s="21"/>
      <c r="AE168" s="29"/>
      <c r="AF168" s="29"/>
      <c r="AG168" s="29"/>
      <c r="AH168" s="29"/>
      <c r="AI168" s="29"/>
      <c r="AJ168" s="29"/>
      <c r="AK168" s="35" t="s">
        <v>23</v>
      </c>
      <c r="AM168" s="8" t="s">
        <v>10</v>
      </c>
      <c r="AN168" s="29">
        <f ca="1">AY160</f>
        <v>-20.257075</v>
      </c>
      <c r="AO168" s="29">
        <f t="shared" ca="1" si="562"/>
        <v>-27.243739999999999</v>
      </c>
      <c r="AP168" s="29">
        <f t="shared" ca="1" si="562"/>
        <v>2.8537399999999984</v>
      </c>
      <c r="AQ168" s="29">
        <f ca="1">MIN(AN168:AP168)</f>
        <v>-27.243739999999999</v>
      </c>
      <c r="AR168" s="29">
        <f ca="1">MAX(AN168:AP168)</f>
        <v>2.8537399999999984</v>
      </c>
      <c r="AS168" s="33">
        <f ca="1">-AQ168/0.9/(AP145-AP146)/$N$3*1000</f>
        <v>4.2977093278463645</v>
      </c>
      <c r="AT168" s="33">
        <f ca="1">AR168/0.9/(AP145-AP146)/$N$3*1000</f>
        <v>0.45017846364883374</v>
      </c>
      <c r="AU168" s="32" t="s">
        <v>65</v>
      </c>
      <c r="AV168" s="21"/>
      <c r="AW168" s="29"/>
      <c r="AX168" s="29"/>
      <c r="AY168" s="29"/>
      <c r="AZ168" s="29"/>
      <c r="BA168" s="29"/>
      <c r="BB168" s="29"/>
      <c r="BC168" s="35" t="s">
        <v>23</v>
      </c>
      <c r="BE168" s="8" t="s">
        <v>10</v>
      </c>
      <c r="BF168" s="29">
        <f ca="1">BQ160</f>
        <v>-22.736025000000001</v>
      </c>
      <c r="BG168" s="29">
        <f t="shared" ca="1" si="563"/>
        <v>-174.76807343749999</v>
      </c>
      <c r="BH168" s="29">
        <f t="shared" ca="1" si="563"/>
        <v>147.47174843749997</v>
      </c>
      <c r="BI168" s="29">
        <f ca="1">MIN(BF168:BH168)</f>
        <v>-174.76807343749999</v>
      </c>
      <c r="BJ168" s="29">
        <f ca="1">MAX(BF168:BH168)</f>
        <v>147.47174843749997</v>
      </c>
      <c r="BK168" s="33">
        <f ca="1">-BI168/0.9/(BH145-BH146)/$N$3*1000</f>
        <v>8.8616968453758815</v>
      </c>
      <c r="BL168" s="33">
        <f ca="1">BJ168/0.9/(BH145-BH146)/$N$3*1000</f>
        <v>7.477623928709213</v>
      </c>
      <c r="BM168" s="32" t="s">
        <v>65</v>
      </c>
      <c r="BN168" s="21"/>
      <c r="BO168" s="29"/>
      <c r="BP168" s="29"/>
      <c r="BQ168" s="29"/>
      <c r="BR168" s="29"/>
      <c r="BS168" s="29"/>
      <c r="BT168" s="29"/>
      <c r="BU168" s="35" t="s">
        <v>23</v>
      </c>
      <c r="BW168" s="8" t="s">
        <v>10</v>
      </c>
      <c r="BX168" s="29">
        <f ca="1">CI160</f>
        <v>-45.20277500000001</v>
      </c>
      <c r="BY168" s="29">
        <f t="shared" ca="1" si="564"/>
        <v>-181.88649583333333</v>
      </c>
      <c r="BZ168" s="29">
        <f t="shared" ca="1" si="564"/>
        <v>127.75477083333331</v>
      </c>
      <c r="CA168" s="29">
        <f ca="1">MIN(BX168:BZ168)</f>
        <v>-181.88649583333333</v>
      </c>
      <c r="CB168" s="29">
        <f ca="1">MAX(BX168:BZ168)</f>
        <v>127.75477083333331</v>
      </c>
      <c r="CC168" s="33">
        <f ca="1">-CA168/0.9/(BZ145-BZ146)/$N$3*1000</f>
        <v>9.2226397799088744</v>
      </c>
      <c r="CD168" s="33">
        <f ca="1">CB168/0.9/(BZ145-BZ146)/$N$3*1000</f>
        <v>6.4778653641240433</v>
      </c>
      <c r="CE168" s="32" t="s">
        <v>65</v>
      </c>
      <c r="CF168" s="21"/>
      <c r="CG168" s="29"/>
      <c r="CH168" s="29"/>
      <c r="CI168" s="29"/>
      <c r="CJ168" s="29"/>
      <c r="CK168" s="29"/>
      <c r="CL168" s="29"/>
      <c r="CM168" s="35" t="s">
        <v>23</v>
      </c>
      <c r="CO168" s="8" t="s">
        <v>10</v>
      </c>
      <c r="CP168" s="29">
        <f ca="1">DA160</f>
        <v>-24.114025000000002</v>
      </c>
      <c r="CQ168" s="29">
        <f t="shared" ca="1" si="565"/>
        <v>-112.08152361111112</v>
      </c>
      <c r="CR168" s="29">
        <f t="shared" ca="1" si="565"/>
        <v>83.203298611111109</v>
      </c>
      <c r="CS168" s="29">
        <f ca="1">MIN(CP168:CR168)</f>
        <v>-112.08152361111112</v>
      </c>
      <c r="CT168" s="29">
        <f ca="1">MAX(CP168:CR168)</f>
        <v>83.203298611111109</v>
      </c>
      <c r="CU168" s="33">
        <f ca="1">-CS168/0.9/(CR145-CR146)/$N$3*1000</f>
        <v>5.6831460384822652</v>
      </c>
      <c r="CV168" s="33">
        <f ca="1">CT168/0.9/(CR145-CR146)/$N$3*1000</f>
        <v>4.2188621429796189</v>
      </c>
      <c r="CW168" s="32" t="s">
        <v>65</v>
      </c>
      <c r="CX168" s="21"/>
      <c r="CY168" s="29"/>
      <c r="CZ168" s="29"/>
      <c r="DA168" s="29"/>
      <c r="DB168" s="29"/>
      <c r="DC168" s="29"/>
      <c r="DD168" s="29"/>
      <c r="DE168" s="35" t="s">
        <v>23</v>
      </c>
      <c r="DG168" s="8" t="s">
        <v>10</v>
      </c>
      <c r="DH168" s="29">
        <f ca="1">DS160</f>
        <v>-7.8578250000000036</v>
      </c>
      <c r="DI168" s="29">
        <f t="shared" ca="1" si="566"/>
        <v>-102.35622361111112</v>
      </c>
      <c r="DJ168" s="29">
        <f t="shared" ca="1" si="566"/>
        <v>92.928598611111113</v>
      </c>
      <c r="DK168" s="29">
        <f ca="1">MIN(DH168:DJ168)</f>
        <v>-102.35622361111112</v>
      </c>
      <c r="DL168" s="29">
        <f ca="1">MAX(DH168:DJ168)</f>
        <v>92.928598611111113</v>
      </c>
      <c r="DM168" s="33">
        <f ca="1">-DK168/0.9/(DJ145-DJ146)/$N$3*1000</f>
        <v>5.1900201566480506</v>
      </c>
      <c r="DN168" s="33">
        <f ca="1">DL168/0.9/(DJ145-DJ146)/$N$3*1000</f>
        <v>4.7119880248138344</v>
      </c>
      <c r="DO168" s="32" t="s">
        <v>65</v>
      </c>
      <c r="DP168" s="21"/>
      <c r="DQ168" s="29"/>
      <c r="DR168" s="29"/>
      <c r="DS168" s="29"/>
      <c r="DT168" s="29"/>
      <c r="DU168" s="29"/>
      <c r="DV168" s="29"/>
    </row>
    <row r="169" spans="1:126">
      <c r="A169" s="8">
        <f>B145</f>
        <v>1</v>
      </c>
      <c r="C169" s="8" t="s">
        <v>66</v>
      </c>
      <c r="D169" s="29">
        <f ca="1">O164</f>
        <v>11.879947132241647</v>
      </c>
      <c r="E169" s="29">
        <f t="shared" ref="E169:F169" ca="1" si="567">P164</f>
        <v>13.717180411090871</v>
      </c>
      <c r="F169" s="29">
        <f t="shared" ca="1" si="567"/>
        <v>11.901692500692462</v>
      </c>
      <c r="G169" s="30"/>
      <c r="H169" s="29">
        <f ca="1">MAX(D169:F169)</f>
        <v>13.717180411090871</v>
      </c>
      <c r="I169" s="31"/>
      <c r="J169" s="33">
        <f ca="1">H169/0.9/(F145-F146)/$N$3*1000</f>
        <v>2.1638899139580929</v>
      </c>
      <c r="K169" s="29"/>
      <c r="L169" s="21"/>
      <c r="M169" s="29"/>
      <c r="N169" s="29"/>
      <c r="O169" s="29"/>
      <c r="P169" s="29"/>
      <c r="Q169" s="29"/>
      <c r="R169" s="29"/>
      <c r="S169" s="39">
        <f>T145</f>
        <v>1</v>
      </c>
      <c r="U169" s="8" t="s">
        <v>66</v>
      </c>
      <c r="V169" s="29">
        <f ca="1">AG164</f>
        <v>6.7188651627166465</v>
      </c>
      <c r="W169" s="29">
        <f t="shared" ref="W169:X169" ca="1" si="568">AH164</f>
        <v>14.961616605238889</v>
      </c>
      <c r="X169" s="29">
        <f t="shared" ca="1" si="568"/>
        <v>14.615681066789989</v>
      </c>
      <c r="Y169" s="30"/>
      <c r="Z169" s="29">
        <f ca="1">MAX(V169:X169)</f>
        <v>14.961616605238889</v>
      </c>
      <c r="AA169" s="31"/>
      <c r="AB169" s="33">
        <f ca="1">Z169/0.9/(X145-X146)/$N$3*1000</f>
        <v>2.3602001503463264</v>
      </c>
      <c r="AC169" s="29"/>
      <c r="AD169" s="21"/>
      <c r="AE169" s="29"/>
      <c r="AF169" s="29"/>
      <c r="AG169" s="29"/>
      <c r="AH169" s="29"/>
      <c r="AI169" s="29"/>
      <c r="AJ169" s="29"/>
      <c r="AK169" s="39">
        <f>AL145</f>
        <v>1</v>
      </c>
      <c r="AM169" s="8" t="s">
        <v>66</v>
      </c>
      <c r="AN169" s="29">
        <f ca="1">AY164</f>
        <v>13.425614626324595</v>
      </c>
      <c r="AO169" s="29">
        <f t="shared" ref="AO169:AP169" ca="1" si="569">AZ164</f>
        <v>16.331922934259264</v>
      </c>
      <c r="AP169" s="29">
        <f t="shared" ca="1" si="569"/>
        <v>8.6422020988683101</v>
      </c>
      <c r="AQ169" s="30"/>
      <c r="AR169" s="29">
        <f ca="1">MAX(AN169:AP169)</f>
        <v>16.331922934259264</v>
      </c>
      <c r="AS169" s="31"/>
      <c r="AT169" s="33">
        <f ca="1">AR169/0.9/(AP145-AP146)/$N$3*1000</f>
        <v>2.5763664436760156</v>
      </c>
      <c r="AU169" s="29"/>
      <c r="AV169" s="21"/>
      <c r="AW169" s="29"/>
      <c r="AX169" s="29"/>
      <c r="AY169" s="29"/>
      <c r="AZ169" s="29"/>
      <c r="BA169" s="29"/>
      <c r="BB169" s="29"/>
      <c r="BC169" s="39">
        <f>BD145</f>
        <v>1</v>
      </c>
      <c r="BE169" s="8" t="s">
        <v>66</v>
      </c>
      <c r="BF169" s="29">
        <f ca="1">BQ164</f>
        <v>26.900699303501796</v>
      </c>
      <c r="BG169" s="29">
        <f t="shared" ref="BG169:BH169" ca="1" si="570">BR164</f>
        <v>90.794195312499994</v>
      </c>
      <c r="BH169" s="29">
        <f t="shared" ca="1" si="570"/>
        <v>128.96272031250001</v>
      </c>
      <c r="BI169" s="30"/>
      <c r="BJ169" s="29">
        <f ca="1">MAX(BF169:BH169)</f>
        <v>128.96272031250001</v>
      </c>
      <c r="BK169" s="31"/>
      <c r="BL169" s="33">
        <f ca="1">BJ169/0.9/(BH145-BH146)/$N$3*1000</f>
        <v>6.5391150070271165</v>
      </c>
      <c r="BM169" s="29"/>
      <c r="BN169" s="21"/>
      <c r="BO169" s="29"/>
      <c r="BP169" s="29"/>
      <c r="BQ169" s="29"/>
      <c r="BR169" s="29"/>
      <c r="BS169" s="29"/>
      <c r="BT169" s="29"/>
      <c r="BU169" s="39">
        <f>BV145</f>
        <v>1</v>
      </c>
      <c r="BW169" s="8" t="s">
        <v>66</v>
      </c>
      <c r="BX169" s="29">
        <f ca="1">CI164</f>
        <v>44.253570222378002</v>
      </c>
      <c r="BY169" s="29">
        <f t="shared" ref="BY169:BZ169" ca="1" si="571">CJ164</f>
        <v>129.5140375</v>
      </c>
      <c r="BZ169" s="29">
        <f t="shared" ca="1" si="571"/>
        <v>127.75480416666673</v>
      </c>
      <c r="CA169" s="30"/>
      <c r="CB169" s="29">
        <f ca="1">MAX(BX169:BZ169)</f>
        <v>129.5140375</v>
      </c>
      <c r="CC169" s="31"/>
      <c r="CD169" s="33">
        <f ca="1">CB169/0.9/(BZ145-BZ146)/$N$3*1000</f>
        <v>6.5670698026895939</v>
      </c>
      <c r="CE169" s="29"/>
      <c r="CF169" s="21"/>
      <c r="CG169" s="29"/>
      <c r="CH169" s="29"/>
      <c r="CI169" s="29"/>
      <c r="CJ169" s="29"/>
      <c r="CK169" s="29"/>
      <c r="CL169" s="29"/>
      <c r="CM169" s="39">
        <f>CN145</f>
        <v>1</v>
      </c>
      <c r="CO169" s="8" t="s">
        <v>66</v>
      </c>
      <c r="CP169" s="29">
        <f ca="1">DA164</f>
        <v>42.190704268844186</v>
      </c>
      <c r="CQ169" s="29">
        <f t="shared" ref="CQ169:CR169" ca="1" si="572">DB164</f>
        <v>121.45540138888889</v>
      </c>
      <c r="CR169" s="29">
        <f t="shared" ca="1" si="572"/>
        <v>99.493562499999939</v>
      </c>
      <c r="CS169" s="30"/>
      <c r="CT169" s="29">
        <f ca="1">MAX(CP169:CR169)</f>
        <v>121.45540138888889</v>
      </c>
      <c r="CU169" s="31"/>
      <c r="CV169" s="33">
        <f ca="1">CT169/0.9/(CR145-CR146)/$N$3*1000</f>
        <v>6.1584528922937487</v>
      </c>
      <c r="CW169" s="29"/>
      <c r="CX169" s="21"/>
      <c r="CY169" s="29"/>
      <c r="CZ169" s="29"/>
      <c r="DA169" s="29"/>
      <c r="DB169" s="29"/>
      <c r="DC169" s="29"/>
      <c r="DD169" s="29"/>
      <c r="DE169" s="39">
        <f>DF145</f>
        <v>1</v>
      </c>
      <c r="DG169" s="8" t="s">
        <v>66</v>
      </c>
      <c r="DH169" s="29">
        <f ca="1">DS164</f>
        <v>42.190704268844186</v>
      </c>
      <c r="DI169" s="29">
        <f t="shared" ref="DI169:DJ169" ca="1" si="573">DT164</f>
        <v>121.45540138888889</v>
      </c>
      <c r="DJ169" s="29">
        <f t="shared" ca="1" si="573"/>
        <v>92.928695833333308</v>
      </c>
      <c r="DK169" s="30"/>
      <c r="DL169" s="29">
        <f ca="1">MAX(DH169:DJ169)</f>
        <v>121.45540138888889</v>
      </c>
      <c r="DM169" s="31"/>
      <c r="DN169" s="33">
        <f ca="1">DL169/0.9/(DJ145-DJ146)/$N$3*1000</f>
        <v>6.1584528922937487</v>
      </c>
      <c r="DO169" s="29"/>
      <c r="DP169" s="21"/>
      <c r="DQ169" s="29"/>
      <c r="DR169" s="29"/>
      <c r="DS169" s="29"/>
      <c r="DT169" s="29"/>
      <c r="DU169" s="29"/>
      <c r="DV169" s="29"/>
    </row>
    <row r="170" spans="1:126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41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4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41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41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41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41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</row>
    <row r="171" spans="1:126">
      <c r="S171" s="37"/>
      <c r="AK171" s="37"/>
      <c r="BC171" s="37"/>
      <c r="BU171" s="37"/>
      <c r="CM171" s="37"/>
      <c r="DE171" s="37"/>
    </row>
    <row r="172" spans="1:126">
      <c r="A172" s="2" t="s">
        <v>44</v>
      </c>
      <c r="B172" s="19" t="str">
        <f ca="1">A$7</f>
        <v>14-15</v>
      </c>
      <c r="D172" s="2" t="s">
        <v>24</v>
      </c>
      <c r="E172" s="8" t="s">
        <v>56</v>
      </c>
      <c r="F172" s="9">
        <v>60</v>
      </c>
      <c r="G172" s="2" t="s">
        <v>25</v>
      </c>
      <c r="H172" s="2" t="s">
        <v>26</v>
      </c>
      <c r="N172" s="2" t="s">
        <v>54</v>
      </c>
      <c r="O172" s="8"/>
      <c r="P172" s="48">
        <f ca="1">ROUND(ABS(IF($C$2&lt;=$C$3,(F179-F180)/F181,(G179-G180)/G181)),2)</f>
        <v>4.7</v>
      </c>
      <c r="Q172" s="2" t="s">
        <v>25</v>
      </c>
      <c r="S172" s="38" t="s">
        <v>44</v>
      </c>
      <c r="T172" s="19" t="str">
        <f ca="1">S$7</f>
        <v>15-16</v>
      </c>
      <c r="V172" s="2" t="s">
        <v>24</v>
      </c>
      <c r="W172" s="8" t="s">
        <v>56</v>
      </c>
      <c r="X172" s="9">
        <v>60</v>
      </c>
      <c r="Y172" s="2" t="s">
        <v>25</v>
      </c>
      <c r="Z172" s="2" t="s">
        <v>26</v>
      </c>
      <c r="AF172" s="2" t="s">
        <v>54</v>
      </c>
      <c r="AG172" s="8"/>
      <c r="AH172" s="48">
        <f ca="1">ROUND(ABS(IF($C$2&lt;=$C$3,(X179-X180)/X181,(Y179-Y180)/Y181)),2)</f>
        <v>3.8</v>
      </c>
      <c r="AI172" s="2" t="s">
        <v>25</v>
      </c>
      <c r="AK172" s="38" t="s">
        <v>44</v>
      </c>
      <c r="AL172" s="19" t="str">
        <f ca="1">AK$7</f>
        <v>16-17</v>
      </c>
      <c r="AN172" s="2" t="s">
        <v>24</v>
      </c>
      <c r="AO172" s="8" t="s">
        <v>56</v>
      </c>
      <c r="AP172" s="9">
        <v>60</v>
      </c>
      <c r="AQ172" s="2" t="s">
        <v>25</v>
      </c>
      <c r="AR172" s="2" t="s">
        <v>26</v>
      </c>
      <c r="AX172" s="2" t="s">
        <v>54</v>
      </c>
      <c r="AY172" s="8"/>
      <c r="AZ172" s="48">
        <f ca="1">ROUND(ABS(IF($C$2&lt;=$C$3,(AP179-AP180)/AP181,(AQ179-AQ180)/AQ181)),2)</f>
        <v>3</v>
      </c>
      <c r="BA172" s="2" t="s">
        <v>25</v>
      </c>
      <c r="BC172" s="38" t="s">
        <v>44</v>
      </c>
      <c r="BD172" s="19" t="str">
        <f ca="1">BC$7</f>
        <v>17-18</v>
      </c>
      <c r="BF172" s="2" t="s">
        <v>24</v>
      </c>
      <c r="BG172" s="8" t="s">
        <v>56</v>
      </c>
      <c r="BH172" s="9">
        <v>30</v>
      </c>
      <c r="BI172" s="2" t="s">
        <v>25</v>
      </c>
      <c r="BJ172" s="2" t="s">
        <v>26</v>
      </c>
      <c r="BP172" s="2" t="s">
        <v>54</v>
      </c>
      <c r="BQ172" s="8"/>
      <c r="BR172" s="48">
        <f ca="1">ROUND(ABS(IF($C$2&lt;=$C$3,(BH179-BH180)/BH181,(BI179-BI180)/BI181)),2)</f>
        <v>3.2</v>
      </c>
      <c r="BS172" s="2" t="s">
        <v>25</v>
      </c>
      <c r="BU172" s="38" t="s">
        <v>44</v>
      </c>
      <c r="BV172" s="19" t="str">
        <f ca="1">BU$7</f>
        <v>18-19</v>
      </c>
      <c r="BX172" s="2" t="s">
        <v>24</v>
      </c>
      <c r="BY172" s="8" t="s">
        <v>56</v>
      </c>
      <c r="BZ172" s="9">
        <v>30</v>
      </c>
      <c r="CA172" s="2" t="s">
        <v>25</v>
      </c>
      <c r="CB172" s="2" t="s">
        <v>26</v>
      </c>
      <c r="CH172" s="2" t="s">
        <v>54</v>
      </c>
      <c r="CI172" s="8"/>
      <c r="CJ172" s="48">
        <f ca="1">ROUND(ABS(IF($C$2&lt;=$C$3,(BZ179-BZ180)/BZ181,(CA179-CA180)/CA181)),2)</f>
        <v>4.2</v>
      </c>
      <c r="CK172" s="2" t="s">
        <v>25</v>
      </c>
      <c r="CM172" s="38" t="s">
        <v>44</v>
      </c>
      <c r="CN172" s="19" t="str">
        <f ca="1">CM$7</f>
        <v>19-20</v>
      </c>
      <c r="CP172" s="2" t="s">
        <v>24</v>
      </c>
      <c r="CQ172" s="8" t="s">
        <v>56</v>
      </c>
      <c r="CR172" s="9">
        <v>30</v>
      </c>
      <c r="CS172" s="2" t="s">
        <v>25</v>
      </c>
      <c r="CT172" s="2" t="s">
        <v>26</v>
      </c>
      <c r="CZ172" s="2" t="s">
        <v>54</v>
      </c>
      <c r="DA172" s="8"/>
      <c r="DB172" s="48">
        <f ca="1">ROUND(ABS(IF($C$2&lt;=$C$3,(CR179-CR180)/CR181,(CS179-CS180)/CS181)),2)</f>
        <v>3.6</v>
      </c>
      <c r="DC172" s="2" t="s">
        <v>25</v>
      </c>
      <c r="DE172" s="38" t="s">
        <v>44</v>
      </c>
      <c r="DF172" s="19" t="str">
        <f ca="1">DE$7</f>
        <v>-</v>
      </c>
      <c r="DH172" s="2" t="s">
        <v>24</v>
      </c>
      <c r="DI172" s="8" t="s">
        <v>56</v>
      </c>
      <c r="DJ172" s="9">
        <v>30</v>
      </c>
      <c r="DK172" s="2" t="s">
        <v>25</v>
      </c>
      <c r="DL172" s="2" t="s">
        <v>26</v>
      </c>
      <c r="DR172" s="2" t="s">
        <v>54</v>
      </c>
      <c r="DS172" s="8"/>
      <c r="DT172" s="48">
        <f ca="1">ROUND(ABS(IF($C$2&lt;=$C$3,(DJ179-DJ180)/DJ181,(DK179-DK180)/DK181)),2)</f>
        <v>3.6</v>
      </c>
      <c r="DU172" s="2" t="s">
        <v>25</v>
      </c>
    </row>
    <row r="173" spans="1:126">
      <c r="A173" s="2" t="s">
        <v>68</v>
      </c>
      <c r="B173" s="19">
        <f>MAX(1,B145-1)</f>
        <v>1</v>
      </c>
      <c r="E173" s="8" t="s">
        <v>57</v>
      </c>
      <c r="F173" s="9">
        <v>22</v>
      </c>
      <c r="G173" s="2" t="s">
        <v>25</v>
      </c>
      <c r="H173" s="2" t="s">
        <v>27</v>
      </c>
      <c r="O173" s="8" t="s">
        <v>32</v>
      </c>
      <c r="P173" s="19">
        <f ca="1">ROUND(ABS((D181-D182)/P172),2)</f>
        <v>12.11</v>
      </c>
      <c r="Q173" s="17" t="s">
        <v>55</v>
      </c>
      <c r="S173" s="38" t="s">
        <v>68</v>
      </c>
      <c r="T173" s="19">
        <f>MAX(1,T145-1)</f>
        <v>1</v>
      </c>
      <c r="W173" s="8" t="s">
        <v>57</v>
      </c>
      <c r="X173" s="9">
        <v>22</v>
      </c>
      <c r="Y173" s="2" t="s">
        <v>25</v>
      </c>
      <c r="Z173" s="2" t="s">
        <v>27</v>
      </c>
      <c r="AG173" s="8" t="s">
        <v>32</v>
      </c>
      <c r="AH173" s="19">
        <f ca="1">ROUND(ABS((V181-V182)/AH172),2)</f>
        <v>12.11</v>
      </c>
      <c r="AI173" s="17" t="s">
        <v>55</v>
      </c>
      <c r="AK173" s="38" t="s">
        <v>68</v>
      </c>
      <c r="AL173" s="19">
        <f>MAX(1,AL145-1)</f>
        <v>1</v>
      </c>
      <c r="AO173" s="8" t="s">
        <v>57</v>
      </c>
      <c r="AP173" s="9">
        <v>22</v>
      </c>
      <c r="AQ173" s="2" t="s">
        <v>25</v>
      </c>
      <c r="AR173" s="2" t="s">
        <v>27</v>
      </c>
      <c r="AY173" s="8" t="s">
        <v>32</v>
      </c>
      <c r="AZ173" s="19">
        <f ca="1">ROUND(ABS((AN181-AN182)/AZ172),2)</f>
        <v>35.86</v>
      </c>
      <c r="BA173" s="17" t="s">
        <v>55</v>
      </c>
      <c r="BC173" s="38" t="s">
        <v>68</v>
      </c>
      <c r="BD173" s="19">
        <f>MAX(1,BD145-1)</f>
        <v>1</v>
      </c>
      <c r="BG173" s="8" t="s">
        <v>57</v>
      </c>
      <c r="BH173" s="9">
        <v>60</v>
      </c>
      <c r="BI173" s="2" t="s">
        <v>25</v>
      </c>
      <c r="BJ173" s="2" t="s">
        <v>27</v>
      </c>
      <c r="BQ173" s="8" t="s">
        <v>32</v>
      </c>
      <c r="BR173" s="19">
        <f ca="1">ROUND(ABS((BF181-BF182)/BR172),2)</f>
        <v>57.06</v>
      </c>
      <c r="BS173" s="17" t="s">
        <v>55</v>
      </c>
      <c r="BU173" s="38" t="s">
        <v>68</v>
      </c>
      <c r="BV173" s="19">
        <f>MAX(1,BV145-1)</f>
        <v>1</v>
      </c>
      <c r="BY173" s="8" t="s">
        <v>57</v>
      </c>
      <c r="BZ173" s="9">
        <v>60</v>
      </c>
      <c r="CA173" s="2" t="s">
        <v>25</v>
      </c>
      <c r="CB173" s="2" t="s">
        <v>27</v>
      </c>
      <c r="CI173" s="8" t="s">
        <v>32</v>
      </c>
      <c r="CJ173" s="19">
        <f ca="1">ROUND(ABS((BX181-BX182)/CJ172),2)</f>
        <v>57.06</v>
      </c>
      <c r="CK173" s="17" t="s">
        <v>55</v>
      </c>
      <c r="CM173" s="38" t="s">
        <v>68</v>
      </c>
      <c r="CN173" s="19">
        <f>MAX(1,CN145-1)</f>
        <v>1</v>
      </c>
      <c r="CQ173" s="8" t="s">
        <v>57</v>
      </c>
      <c r="CR173" s="9">
        <v>60</v>
      </c>
      <c r="CS173" s="2" t="s">
        <v>25</v>
      </c>
      <c r="CT173" s="2" t="s">
        <v>27</v>
      </c>
      <c r="DA173" s="8" t="s">
        <v>32</v>
      </c>
      <c r="DB173" s="19">
        <f ca="1">ROUND(ABS((CP181-CP182)/DB172),2)</f>
        <v>57.06</v>
      </c>
      <c r="DC173" s="17" t="s">
        <v>55</v>
      </c>
      <c r="DE173" s="38" t="s">
        <v>68</v>
      </c>
      <c r="DF173" s="19">
        <f>MAX(1,DF145-1)</f>
        <v>1</v>
      </c>
      <c r="DI173" s="8" t="s">
        <v>57</v>
      </c>
      <c r="DJ173" s="9">
        <v>60</v>
      </c>
      <c r="DK173" s="2" t="s">
        <v>25</v>
      </c>
      <c r="DL173" s="2" t="s">
        <v>27</v>
      </c>
      <c r="DS173" s="8" t="s">
        <v>32</v>
      </c>
      <c r="DT173" s="19">
        <f ca="1">ROUND(ABS((DH181-DH182)/DT172),2)</f>
        <v>57.06</v>
      </c>
      <c r="DU173" s="17" t="s">
        <v>55</v>
      </c>
    </row>
    <row r="174" spans="1:126">
      <c r="B174" s="25" t="str">
        <f>IF(B173=B145,"duplicato","")</f>
        <v>duplicato</v>
      </c>
      <c r="E174" s="8" t="s">
        <v>28</v>
      </c>
      <c r="F174" s="42">
        <f>$N$4</f>
        <v>4</v>
      </c>
      <c r="G174" s="2" t="s">
        <v>25</v>
      </c>
      <c r="H174" s="2" t="s">
        <v>29</v>
      </c>
      <c r="O174" s="8" t="s">
        <v>33</v>
      </c>
      <c r="P174" s="19">
        <f ca="1">ROUND(ABS((E181-E182)/P172),2)</f>
        <v>7.42</v>
      </c>
      <c r="Q174" s="17" t="s">
        <v>55</v>
      </c>
      <c r="S174" s="38"/>
      <c r="T174" s="25" t="str">
        <f>IF(T173=T145,"duplicato","")</f>
        <v>duplicato</v>
      </c>
      <c r="W174" s="8" t="s">
        <v>28</v>
      </c>
      <c r="X174" s="42">
        <f>$N$4</f>
        <v>4</v>
      </c>
      <c r="Y174" s="2" t="s">
        <v>25</v>
      </c>
      <c r="Z174" s="2" t="s">
        <v>29</v>
      </c>
      <c r="AG174" s="8" t="s">
        <v>33</v>
      </c>
      <c r="AH174" s="19">
        <f ca="1">ROUND(ABS((W181-W182)/AH172),2)</f>
        <v>7.42</v>
      </c>
      <c r="AI174" s="17" t="s">
        <v>55</v>
      </c>
      <c r="AK174" s="38"/>
      <c r="AL174" s="25" t="str">
        <f>IF(AL173=AL145,"duplicato","")</f>
        <v>duplicato</v>
      </c>
      <c r="AO174" s="8" t="s">
        <v>28</v>
      </c>
      <c r="AP174" s="42">
        <f>$N$4</f>
        <v>4</v>
      </c>
      <c r="AQ174" s="2" t="s">
        <v>25</v>
      </c>
      <c r="AR174" s="2" t="s">
        <v>29</v>
      </c>
      <c r="AY174" s="8" t="s">
        <v>33</v>
      </c>
      <c r="AZ174" s="19">
        <f ca="1">ROUND(ABS((AO181-AO182)/AZ172),2)</f>
        <v>21.6</v>
      </c>
      <c r="BA174" s="17" t="s">
        <v>55</v>
      </c>
      <c r="BC174" s="38"/>
      <c r="BD174" s="25" t="str">
        <f>IF(BD173=BD145,"duplicato","")</f>
        <v>duplicato</v>
      </c>
      <c r="BG174" s="8" t="s">
        <v>28</v>
      </c>
      <c r="BH174" s="42">
        <f>$N$4</f>
        <v>4</v>
      </c>
      <c r="BI174" s="2" t="s">
        <v>25</v>
      </c>
      <c r="BJ174" s="2" t="s">
        <v>29</v>
      </c>
      <c r="BQ174" s="8" t="s">
        <v>33</v>
      </c>
      <c r="BR174" s="19">
        <f ca="1">ROUND(ABS((BG181-BG182)/BR172),2)</f>
        <v>34.130000000000003</v>
      </c>
      <c r="BS174" s="17" t="s">
        <v>55</v>
      </c>
      <c r="BU174" s="38"/>
      <c r="BV174" s="25" t="str">
        <f>IF(BV173=BV145,"duplicato","")</f>
        <v>duplicato</v>
      </c>
      <c r="BY174" s="8" t="s">
        <v>28</v>
      </c>
      <c r="BZ174" s="42">
        <f>$N$4</f>
        <v>4</v>
      </c>
      <c r="CA174" s="2" t="s">
        <v>25</v>
      </c>
      <c r="CB174" s="2" t="s">
        <v>29</v>
      </c>
      <c r="CI174" s="8" t="s">
        <v>33</v>
      </c>
      <c r="CJ174" s="19">
        <f ca="1">ROUND(ABS((BY181-BY182)/CJ172),2)</f>
        <v>34.130000000000003</v>
      </c>
      <c r="CK174" s="17" t="s">
        <v>55</v>
      </c>
      <c r="CM174" s="38"/>
      <c r="CN174" s="25" t="str">
        <f>IF(CN173=CN145,"duplicato","")</f>
        <v>duplicato</v>
      </c>
      <c r="CQ174" s="8" t="s">
        <v>28</v>
      </c>
      <c r="CR174" s="42">
        <f>$N$4</f>
        <v>4</v>
      </c>
      <c r="CS174" s="2" t="s">
        <v>25</v>
      </c>
      <c r="CT174" s="2" t="s">
        <v>29</v>
      </c>
      <c r="DA174" s="8" t="s">
        <v>33</v>
      </c>
      <c r="DB174" s="19">
        <f ca="1">ROUND(ABS((CQ181-CQ182)/DB172),2)</f>
        <v>34.130000000000003</v>
      </c>
      <c r="DC174" s="17" t="s">
        <v>55</v>
      </c>
      <c r="DE174" s="38"/>
      <c r="DF174" s="25" t="str">
        <f>IF(DF173=DF145,"duplicato","")</f>
        <v>duplicato</v>
      </c>
      <c r="DI174" s="8" t="s">
        <v>28</v>
      </c>
      <c r="DJ174" s="42">
        <f>$N$4</f>
        <v>4</v>
      </c>
      <c r="DK174" s="2" t="s">
        <v>25</v>
      </c>
      <c r="DL174" s="2" t="s">
        <v>29</v>
      </c>
      <c r="DS174" s="8" t="s">
        <v>33</v>
      </c>
      <c r="DT174" s="19">
        <f ca="1">ROUND(ABS((DI181-DI182)/DT172),2)</f>
        <v>34.130000000000003</v>
      </c>
      <c r="DU174" s="17" t="s">
        <v>55</v>
      </c>
    </row>
    <row r="175" spans="1:126">
      <c r="E175" s="8" t="s">
        <v>47</v>
      </c>
      <c r="F175" s="9">
        <v>15</v>
      </c>
      <c r="G175" s="2" t="s">
        <v>25</v>
      </c>
      <c r="H175" s="2" t="s">
        <v>49</v>
      </c>
      <c r="S175" s="38"/>
      <c r="W175" s="8" t="s">
        <v>47</v>
      </c>
      <c r="X175" s="9">
        <v>15</v>
      </c>
      <c r="Y175" s="2" t="s">
        <v>25</v>
      </c>
      <c r="Z175" s="2" t="s">
        <v>49</v>
      </c>
      <c r="AK175" s="38"/>
      <c r="AO175" s="8" t="s">
        <v>47</v>
      </c>
      <c r="AP175" s="9">
        <v>15</v>
      </c>
      <c r="AQ175" s="2" t="s">
        <v>25</v>
      </c>
      <c r="AR175" s="2" t="s">
        <v>49</v>
      </c>
      <c r="BC175" s="38"/>
      <c r="BG175" s="8" t="s">
        <v>47</v>
      </c>
      <c r="BH175" s="9">
        <v>15</v>
      </c>
      <c r="BI175" s="2" t="s">
        <v>25</v>
      </c>
      <c r="BJ175" s="2" t="s">
        <v>49</v>
      </c>
      <c r="BU175" s="38"/>
      <c r="BY175" s="8" t="s">
        <v>47</v>
      </c>
      <c r="BZ175" s="9">
        <v>35</v>
      </c>
      <c r="CA175" s="2" t="s">
        <v>25</v>
      </c>
      <c r="CB175" s="2" t="s">
        <v>49</v>
      </c>
      <c r="CM175" s="38"/>
      <c r="CQ175" s="8" t="s">
        <v>47</v>
      </c>
      <c r="CR175" s="9">
        <v>35</v>
      </c>
      <c r="CS175" s="2" t="s">
        <v>25</v>
      </c>
      <c r="CT175" s="2" t="s">
        <v>49</v>
      </c>
      <c r="DE175" s="38"/>
      <c r="DI175" s="8" t="s">
        <v>47</v>
      </c>
      <c r="DJ175" s="9">
        <v>35</v>
      </c>
      <c r="DK175" s="2" t="s">
        <v>25</v>
      </c>
      <c r="DL175" s="2" t="s">
        <v>49</v>
      </c>
    </row>
    <row r="176" spans="1:126">
      <c r="E176" s="8" t="s">
        <v>48</v>
      </c>
      <c r="F176" s="9">
        <v>15</v>
      </c>
      <c r="G176" s="2" t="s">
        <v>25</v>
      </c>
      <c r="H176" s="2" t="s">
        <v>50</v>
      </c>
      <c r="S176" s="38"/>
      <c r="W176" s="8" t="s">
        <v>48</v>
      </c>
      <c r="X176" s="9">
        <v>15</v>
      </c>
      <c r="Y176" s="2" t="s">
        <v>25</v>
      </c>
      <c r="Z176" s="2" t="s">
        <v>50</v>
      </c>
      <c r="AK176" s="38"/>
      <c r="AO176" s="8" t="s">
        <v>48</v>
      </c>
      <c r="AP176" s="9">
        <v>15</v>
      </c>
      <c r="AQ176" s="2" t="s">
        <v>25</v>
      </c>
      <c r="AR176" s="2" t="s">
        <v>50</v>
      </c>
      <c r="BC176" s="38"/>
      <c r="BG176" s="8" t="s">
        <v>48</v>
      </c>
      <c r="BH176" s="9">
        <v>35</v>
      </c>
      <c r="BI176" s="2" t="s">
        <v>25</v>
      </c>
      <c r="BJ176" s="2" t="s">
        <v>50</v>
      </c>
      <c r="BU176" s="38"/>
      <c r="BY176" s="8" t="s">
        <v>48</v>
      </c>
      <c r="BZ176" s="9">
        <v>35</v>
      </c>
      <c r="CA176" s="2" t="s">
        <v>25</v>
      </c>
      <c r="CB176" s="2" t="s">
        <v>50</v>
      </c>
      <c r="CM176" s="38"/>
      <c r="CQ176" s="8" t="s">
        <v>48</v>
      </c>
      <c r="CR176" s="9">
        <v>15</v>
      </c>
      <c r="CS176" s="2" t="s">
        <v>25</v>
      </c>
      <c r="CT176" s="2" t="s">
        <v>50</v>
      </c>
      <c r="DE176" s="38"/>
      <c r="DI176" s="8" t="s">
        <v>48</v>
      </c>
      <c r="DJ176" s="9">
        <v>35</v>
      </c>
      <c r="DK176" s="2" t="s">
        <v>25</v>
      </c>
      <c r="DL176" s="2" t="s">
        <v>50</v>
      </c>
    </row>
    <row r="177" spans="1:125">
      <c r="S177" s="38"/>
      <c r="AK177" s="38"/>
      <c r="BC177" s="38"/>
      <c r="BU177" s="38"/>
      <c r="CM177" s="38"/>
      <c r="DE177" s="38"/>
    </row>
    <row r="178" spans="1:125">
      <c r="A178" s="2" t="s">
        <v>30</v>
      </c>
      <c r="D178" s="20" t="s">
        <v>32</v>
      </c>
      <c r="E178" s="20" t="s">
        <v>33</v>
      </c>
      <c r="F178" s="20" t="s">
        <v>34</v>
      </c>
      <c r="G178" s="20" t="s">
        <v>35</v>
      </c>
      <c r="H178" s="20" t="s">
        <v>36</v>
      </c>
      <c r="I178" s="20" t="s">
        <v>37</v>
      </c>
      <c r="J178" s="23" t="s">
        <v>39</v>
      </c>
      <c r="K178" s="23" t="s">
        <v>40</v>
      </c>
      <c r="L178" s="23" t="s">
        <v>41</v>
      </c>
      <c r="M178" s="23" t="s">
        <v>42</v>
      </c>
      <c r="N178" s="23" t="s">
        <v>53</v>
      </c>
      <c r="O178" s="20" t="s">
        <v>32</v>
      </c>
      <c r="P178" s="23" t="s">
        <v>51</v>
      </c>
      <c r="Q178" s="23" t="s">
        <v>52</v>
      </c>
      <c r="S178" s="38" t="s">
        <v>30</v>
      </c>
      <c r="V178" s="20" t="s">
        <v>32</v>
      </c>
      <c r="W178" s="20" t="s">
        <v>33</v>
      </c>
      <c r="X178" s="20" t="s">
        <v>34</v>
      </c>
      <c r="Y178" s="20" t="s">
        <v>35</v>
      </c>
      <c r="Z178" s="20" t="s">
        <v>36</v>
      </c>
      <c r="AA178" s="20" t="s">
        <v>37</v>
      </c>
      <c r="AB178" s="23" t="s">
        <v>39</v>
      </c>
      <c r="AC178" s="23" t="s">
        <v>40</v>
      </c>
      <c r="AD178" s="23" t="s">
        <v>41</v>
      </c>
      <c r="AE178" s="23" t="s">
        <v>42</v>
      </c>
      <c r="AF178" s="23" t="s">
        <v>53</v>
      </c>
      <c r="AG178" s="20" t="s">
        <v>32</v>
      </c>
      <c r="AH178" s="23" t="s">
        <v>51</v>
      </c>
      <c r="AI178" s="23" t="s">
        <v>52</v>
      </c>
      <c r="AK178" s="38" t="s">
        <v>30</v>
      </c>
      <c r="AN178" s="20" t="s">
        <v>32</v>
      </c>
      <c r="AO178" s="20" t="s">
        <v>33</v>
      </c>
      <c r="AP178" s="20" t="s">
        <v>34</v>
      </c>
      <c r="AQ178" s="20" t="s">
        <v>35</v>
      </c>
      <c r="AR178" s="20" t="s">
        <v>36</v>
      </c>
      <c r="AS178" s="20" t="s">
        <v>37</v>
      </c>
      <c r="AT178" s="23" t="s">
        <v>39</v>
      </c>
      <c r="AU178" s="23" t="s">
        <v>40</v>
      </c>
      <c r="AV178" s="23" t="s">
        <v>41</v>
      </c>
      <c r="AW178" s="23" t="s">
        <v>42</v>
      </c>
      <c r="AX178" s="23" t="s">
        <v>53</v>
      </c>
      <c r="AY178" s="20" t="s">
        <v>32</v>
      </c>
      <c r="AZ178" s="23" t="s">
        <v>51</v>
      </c>
      <c r="BA178" s="23" t="s">
        <v>52</v>
      </c>
      <c r="BC178" s="38" t="s">
        <v>30</v>
      </c>
      <c r="BF178" s="20" t="s">
        <v>32</v>
      </c>
      <c r="BG178" s="20" t="s">
        <v>33</v>
      </c>
      <c r="BH178" s="20" t="s">
        <v>34</v>
      </c>
      <c r="BI178" s="20" t="s">
        <v>35</v>
      </c>
      <c r="BJ178" s="20" t="s">
        <v>36</v>
      </c>
      <c r="BK178" s="20" t="s">
        <v>37</v>
      </c>
      <c r="BL178" s="23" t="s">
        <v>39</v>
      </c>
      <c r="BM178" s="23" t="s">
        <v>40</v>
      </c>
      <c r="BN178" s="23" t="s">
        <v>41</v>
      </c>
      <c r="BO178" s="23" t="s">
        <v>42</v>
      </c>
      <c r="BP178" s="23" t="s">
        <v>53</v>
      </c>
      <c r="BQ178" s="20" t="s">
        <v>32</v>
      </c>
      <c r="BR178" s="23" t="s">
        <v>51</v>
      </c>
      <c r="BS178" s="23" t="s">
        <v>52</v>
      </c>
      <c r="BU178" s="38" t="s">
        <v>30</v>
      </c>
      <c r="BX178" s="20" t="s">
        <v>32</v>
      </c>
      <c r="BY178" s="20" t="s">
        <v>33</v>
      </c>
      <c r="BZ178" s="20" t="s">
        <v>34</v>
      </c>
      <c r="CA178" s="20" t="s">
        <v>35</v>
      </c>
      <c r="CB178" s="20" t="s">
        <v>36</v>
      </c>
      <c r="CC178" s="20" t="s">
        <v>37</v>
      </c>
      <c r="CD178" s="23" t="s">
        <v>39</v>
      </c>
      <c r="CE178" s="23" t="s">
        <v>40</v>
      </c>
      <c r="CF178" s="23" t="s">
        <v>41</v>
      </c>
      <c r="CG178" s="23" t="s">
        <v>42</v>
      </c>
      <c r="CH178" s="23" t="s">
        <v>53</v>
      </c>
      <c r="CI178" s="20" t="s">
        <v>32</v>
      </c>
      <c r="CJ178" s="23" t="s">
        <v>51</v>
      </c>
      <c r="CK178" s="23" t="s">
        <v>52</v>
      </c>
      <c r="CM178" s="38" t="s">
        <v>30</v>
      </c>
      <c r="CP178" s="20" t="s">
        <v>32</v>
      </c>
      <c r="CQ178" s="20" t="s">
        <v>33</v>
      </c>
      <c r="CR178" s="20" t="s">
        <v>34</v>
      </c>
      <c r="CS178" s="20" t="s">
        <v>35</v>
      </c>
      <c r="CT178" s="20" t="s">
        <v>36</v>
      </c>
      <c r="CU178" s="20" t="s">
        <v>37</v>
      </c>
      <c r="CV178" s="23" t="s">
        <v>39</v>
      </c>
      <c r="CW178" s="23" t="s">
        <v>40</v>
      </c>
      <c r="CX178" s="23" t="s">
        <v>41</v>
      </c>
      <c r="CY178" s="23" t="s">
        <v>42</v>
      </c>
      <c r="CZ178" s="23" t="s">
        <v>53</v>
      </c>
      <c r="DA178" s="20" t="s">
        <v>32</v>
      </c>
      <c r="DB178" s="23" t="s">
        <v>51</v>
      </c>
      <c r="DC178" s="23" t="s">
        <v>52</v>
      </c>
      <c r="DE178" s="38" t="s">
        <v>30</v>
      </c>
      <c r="DH178" s="20" t="s">
        <v>32</v>
      </c>
      <c r="DI178" s="20" t="s">
        <v>33</v>
      </c>
      <c r="DJ178" s="20" t="s">
        <v>34</v>
      </c>
      <c r="DK178" s="20" t="s">
        <v>35</v>
      </c>
      <c r="DL178" s="20" t="s">
        <v>36</v>
      </c>
      <c r="DM178" s="20" t="s">
        <v>37</v>
      </c>
      <c r="DN178" s="23" t="s">
        <v>39</v>
      </c>
      <c r="DO178" s="23" t="s">
        <v>40</v>
      </c>
      <c r="DP178" s="23" t="s">
        <v>41</v>
      </c>
      <c r="DQ178" s="23" t="s">
        <v>42</v>
      </c>
      <c r="DR178" s="23" t="s">
        <v>53</v>
      </c>
      <c r="DS178" s="20" t="s">
        <v>32</v>
      </c>
      <c r="DT178" s="23" t="s">
        <v>51</v>
      </c>
      <c r="DU178" s="23" t="s">
        <v>52</v>
      </c>
    </row>
    <row r="179" spans="1:125">
      <c r="A179" s="8" t="s">
        <v>31</v>
      </c>
      <c r="B179" s="8">
        <f>($H$2-B173)*4+1</f>
        <v>17</v>
      </c>
      <c r="C179" s="8" t="s">
        <v>11</v>
      </c>
      <c r="D179" s="6">
        <f ca="1">INDEX(E$7:E$30,B179,1)</f>
        <v>-20.584</v>
      </c>
      <c r="E179" s="6">
        <f ca="1">INDEX(F$7:F$30,B179,1)</f>
        <v>-12.612</v>
      </c>
      <c r="F179" s="6">
        <f ca="1">INDEX(G$7:G$30,B179,1)</f>
        <v>19.946999999999999</v>
      </c>
      <c r="G179" s="6">
        <f ca="1">INDEX(H$7:H$30,B179,1)</f>
        <v>5.0190000000000001</v>
      </c>
      <c r="H179" s="6">
        <f ca="1">INDEX(I$7:I$30,B179,1)</f>
        <v>0.3</v>
      </c>
      <c r="I179" s="6">
        <f ca="1">INDEX(J$7:J$30,B179,1)</f>
        <v>0.442</v>
      </c>
      <c r="J179" s="24">
        <f ca="1">(ABS(F179)+ABS(H179))*SIGN(F179)</f>
        <v>20.247</v>
      </c>
      <c r="K179" s="24">
        <f ca="1">(ABS(G179)+ABS(I179))*SIGN(G179)</f>
        <v>5.4610000000000003</v>
      </c>
      <c r="L179" s="24">
        <f ca="1">(ABS(J179)+0.3*ABS(K179))*SIGN(J179)</f>
        <v>21.885300000000001</v>
      </c>
      <c r="M179" s="24">
        <f t="shared" ref="M179:M182" ca="1" si="574">(ABS(K179)+0.3*ABS(J179))*SIGN(K179)</f>
        <v>11.5351</v>
      </c>
      <c r="N179" s="24">
        <f ca="1">IF($C$2&lt;=$C$3,L179,M179)</f>
        <v>21.885300000000001</v>
      </c>
      <c r="O179" s="48">
        <f ca="1">D179</f>
        <v>-20.584</v>
      </c>
      <c r="P179" s="48">
        <f ca="1">E179+N179</f>
        <v>9.2733000000000008</v>
      </c>
      <c r="Q179" s="48">
        <f ca="1">E179-N179</f>
        <v>-34.497300000000003</v>
      </c>
      <c r="S179" s="39" t="s">
        <v>31</v>
      </c>
      <c r="T179" s="8">
        <f>($H$2-T173)*4+1</f>
        <v>17</v>
      </c>
      <c r="U179" s="8" t="s">
        <v>11</v>
      </c>
      <c r="V179" s="6">
        <f ca="1">INDEX(W$7:W$30,T179,1)</f>
        <v>-14.974</v>
      </c>
      <c r="W179" s="6">
        <f ca="1">INDEX(X$7:X$30,T179,1)</f>
        <v>-9.18</v>
      </c>
      <c r="X179" s="6">
        <f ca="1">INDEX(Y$7:Y$30,T179,1)</f>
        <v>21.870999999999999</v>
      </c>
      <c r="Y179" s="6">
        <f ca="1">INDEX(Z$7:Z$30,T179,1)</f>
        <v>5.5019999999999998</v>
      </c>
      <c r="Z179" s="6">
        <f ca="1">INDEX(AA$7:AA$30,T179,1)</f>
        <v>0.32900000000000001</v>
      </c>
      <c r="AA179" s="6">
        <f ca="1">INDEX(AB$7:AB$30,T179,1)</f>
        <v>0.48399999999999999</v>
      </c>
      <c r="AB179" s="24">
        <f ca="1">(ABS(X179)+ABS(Z179))*SIGN(X179)</f>
        <v>22.2</v>
      </c>
      <c r="AC179" s="24">
        <f ca="1">(ABS(Y179)+ABS(AA179))*SIGN(Y179)</f>
        <v>5.9859999999999998</v>
      </c>
      <c r="AD179" s="24">
        <f ca="1">(ABS(AB179)+0.3*ABS(AC179))*SIGN(AB179)</f>
        <v>23.995799999999999</v>
      </c>
      <c r="AE179" s="24">
        <f t="shared" ref="AE179:AE182" ca="1" si="575">(ABS(AC179)+0.3*ABS(AB179))*SIGN(AC179)</f>
        <v>12.645999999999999</v>
      </c>
      <c r="AF179" s="24">
        <f ca="1">IF($C$2&lt;=$C$3,AD179,AE179)</f>
        <v>23.995799999999999</v>
      </c>
      <c r="AG179" s="48">
        <f ca="1">V179</f>
        <v>-14.974</v>
      </c>
      <c r="AH179" s="48">
        <f ca="1">W179+AF179</f>
        <v>14.815799999999999</v>
      </c>
      <c r="AI179" s="48">
        <f ca="1">W179-AF179</f>
        <v>-33.175799999999995</v>
      </c>
      <c r="AK179" s="39" t="s">
        <v>31</v>
      </c>
      <c r="AL179" s="8">
        <f>($H$2-AL173)*4+1</f>
        <v>17</v>
      </c>
      <c r="AM179" s="8" t="s">
        <v>11</v>
      </c>
      <c r="AN179" s="6">
        <f ca="1">INDEX(AO$7:AO$30,AL179,1)</f>
        <v>-25.815999999999999</v>
      </c>
      <c r="AO179" s="6">
        <f ca="1">INDEX(AP$7:AP$30,AL179,1)</f>
        <v>-15.557</v>
      </c>
      <c r="AP179" s="6">
        <f ca="1">INDEX(AQ$7:AQ$30,AL179,1)</f>
        <v>22.102</v>
      </c>
      <c r="AQ179" s="6">
        <f ca="1">INDEX(AR$7:AR$30,AL179,1)</f>
        <v>5.5510000000000002</v>
      </c>
      <c r="AR179" s="6">
        <f ca="1">INDEX(AS$7:AS$30,AL179,1)</f>
        <v>0.33100000000000002</v>
      </c>
      <c r="AS179" s="6">
        <f ca="1">INDEX(AT$7:AT$30,AL179,1)</f>
        <v>0.48699999999999999</v>
      </c>
      <c r="AT179" s="24">
        <f ca="1">(ABS(AP179)+ABS(AR179))*SIGN(AP179)</f>
        <v>22.433</v>
      </c>
      <c r="AU179" s="24">
        <f ca="1">(ABS(AQ179)+ABS(AS179))*SIGN(AQ179)</f>
        <v>6.0380000000000003</v>
      </c>
      <c r="AV179" s="24">
        <f ca="1">(ABS(AT179)+0.3*ABS(AU179))*SIGN(AT179)</f>
        <v>24.244399999999999</v>
      </c>
      <c r="AW179" s="24">
        <f t="shared" ref="AW179:AW182" ca="1" si="576">(ABS(AU179)+0.3*ABS(AT179))*SIGN(AU179)</f>
        <v>12.767900000000001</v>
      </c>
      <c r="AX179" s="24">
        <f ca="1">IF($C$2&lt;=$C$3,AV179,AW179)</f>
        <v>24.244399999999999</v>
      </c>
      <c r="AY179" s="48">
        <f ca="1">AN179</f>
        <v>-25.815999999999999</v>
      </c>
      <c r="AZ179" s="48">
        <f ca="1">AO179+AX179</f>
        <v>8.6873999999999985</v>
      </c>
      <c r="BA179" s="48">
        <f ca="1">AO179-AX179</f>
        <v>-39.801400000000001</v>
      </c>
      <c r="BC179" s="39" t="s">
        <v>31</v>
      </c>
      <c r="BD179" s="8">
        <f>($H$2-BD173)*4+1</f>
        <v>17</v>
      </c>
      <c r="BE179" s="8" t="s">
        <v>11</v>
      </c>
      <c r="BF179" s="6">
        <f ca="1">INDEX(BG$7:BG$30,BD179,1)</f>
        <v>-39.970999999999997</v>
      </c>
      <c r="BG179" s="6">
        <f ca="1">INDEX(BH$7:BH$30,BD179,1)</f>
        <v>-23.917000000000002</v>
      </c>
      <c r="BH179" s="6">
        <f ca="1">INDEX(BI$7:BI$30,BD179,1)</f>
        <v>110.425</v>
      </c>
      <c r="BI179" s="6">
        <f ca="1">INDEX(BJ$7:BJ$30,BD179,1)</f>
        <v>27.773</v>
      </c>
      <c r="BJ179" s="6">
        <f ca="1">INDEX(BK$7:BK$30,BD179,1)</f>
        <v>1.6539999999999999</v>
      </c>
      <c r="BK179" s="6">
        <f ca="1">INDEX(BL$7:BL$30,BD179,1)</f>
        <v>2.4340000000000002</v>
      </c>
      <c r="BL179" s="24">
        <f ca="1">(ABS(BH179)+ABS(BJ179))*SIGN(BH179)</f>
        <v>112.07899999999999</v>
      </c>
      <c r="BM179" s="24">
        <f ca="1">(ABS(BI179)+ABS(BK179))*SIGN(BI179)</f>
        <v>30.207000000000001</v>
      </c>
      <c r="BN179" s="24">
        <f ca="1">(ABS(BL179)+0.3*ABS(BM179))*SIGN(BL179)</f>
        <v>121.14109999999999</v>
      </c>
      <c r="BO179" s="24">
        <f t="shared" ref="BO179:BO182" ca="1" si="577">(ABS(BM179)+0.3*ABS(BL179))*SIGN(BM179)</f>
        <v>63.8307</v>
      </c>
      <c r="BP179" s="24">
        <f ca="1">IF($C$2&lt;=$C$3,BN179,BO179)</f>
        <v>121.14109999999999</v>
      </c>
      <c r="BQ179" s="48">
        <f ca="1">BF179</f>
        <v>-39.970999999999997</v>
      </c>
      <c r="BR179" s="48">
        <f ca="1">BG179+BP179</f>
        <v>97.224099999999993</v>
      </c>
      <c r="BS179" s="48">
        <f ca="1">BG179-BP179</f>
        <v>-145.0581</v>
      </c>
      <c r="BU179" s="39" t="s">
        <v>31</v>
      </c>
      <c r="BV179" s="8">
        <f>($H$2-BV173)*4+1</f>
        <v>17</v>
      </c>
      <c r="BW179" s="8" t="s">
        <v>11</v>
      </c>
      <c r="BX179" s="6">
        <f ca="1">INDEX(BY$7:BY$30,BV179,1)</f>
        <v>-79.090999999999994</v>
      </c>
      <c r="BY179" s="6">
        <f ca="1">INDEX(BZ$7:BZ$30,BV179,1)</f>
        <v>-47.277000000000001</v>
      </c>
      <c r="BZ179" s="6">
        <f ca="1">INDEX(CA$7:CA$30,BV179,1)</f>
        <v>168.57300000000001</v>
      </c>
      <c r="CA179" s="6">
        <f ca="1">INDEX(CB$7:CB$30,BV179,1)</f>
        <v>42.387</v>
      </c>
      <c r="CB179" s="6">
        <f ca="1">INDEX(CC$7:CC$30,BV179,1)</f>
        <v>2.5299999999999998</v>
      </c>
      <c r="CC179" s="6">
        <f ca="1">INDEX(CD$7:CD$30,BV179,1)</f>
        <v>3.7229999999999999</v>
      </c>
      <c r="CD179" s="24">
        <f ca="1">(ABS(BZ179)+ABS(CB179))*SIGN(BZ179)</f>
        <v>171.10300000000001</v>
      </c>
      <c r="CE179" s="24">
        <f ca="1">(ABS(CA179)+ABS(CC179))*SIGN(CA179)</f>
        <v>46.11</v>
      </c>
      <c r="CF179" s="24">
        <f ca="1">(ABS(CD179)+0.3*ABS(CE179))*SIGN(CD179)</f>
        <v>184.93600000000001</v>
      </c>
      <c r="CG179" s="24">
        <f t="shared" ref="CG179:CG182" ca="1" si="578">(ABS(CE179)+0.3*ABS(CD179))*SIGN(CE179)</f>
        <v>97.440899999999999</v>
      </c>
      <c r="CH179" s="24">
        <f ca="1">IF($C$2&lt;=$C$3,CF179,CG179)</f>
        <v>184.93600000000001</v>
      </c>
      <c r="CI179" s="48">
        <f ca="1">BX179</f>
        <v>-79.090999999999994</v>
      </c>
      <c r="CJ179" s="48">
        <f ca="1">BY179+CH179</f>
        <v>137.65899999999999</v>
      </c>
      <c r="CK179" s="48">
        <f ca="1">BY179-CH179</f>
        <v>-232.21300000000002</v>
      </c>
      <c r="CM179" s="39" t="s">
        <v>31</v>
      </c>
      <c r="CN179" s="8">
        <f>($H$2-CN173)*4+1</f>
        <v>17</v>
      </c>
      <c r="CO179" s="8" t="s">
        <v>11</v>
      </c>
      <c r="CP179" s="6">
        <f ca="1">INDEX(CQ$7:CQ$30,CN179,1)</f>
        <v>-63.588000000000001</v>
      </c>
      <c r="CQ179" s="6">
        <f ca="1">INDEX(CR$7:CR$30,CN179,1)</f>
        <v>-38.018000000000001</v>
      </c>
      <c r="CR179" s="6">
        <f ca="1">INDEX(CS$7:CS$30,CN179,1)</f>
        <v>152.28299999999999</v>
      </c>
      <c r="CS179" s="6">
        <f ca="1">INDEX(CT$7:CT$30,CN179,1)</f>
        <v>38.314</v>
      </c>
      <c r="CT179" s="6">
        <f ca="1">INDEX(CU$7:CU$30,CN179,1)</f>
        <v>2.2869999999999999</v>
      </c>
      <c r="CU179" s="6">
        <f ca="1">INDEX(CV$7:CV$30,CN179,1)</f>
        <v>3.3650000000000002</v>
      </c>
      <c r="CV179" s="24">
        <f ca="1">(ABS(CR179)+ABS(CT179))*SIGN(CR179)</f>
        <v>154.57</v>
      </c>
      <c r="CW179" s="24">
        <f ca="1">(ABS(CS179)+ABS(CU179))*SIGN(CS179)</f>
        <v>41.679000000000002</v>
      </c>
      <c r="CX179" s="24">
        <f ca="1">(ABS(CV179)+0.3*ABS(CW179))*SIGN(CV179)</f>
        <v>167.0737</v>
      </c>
      <c r="CY179" s="24">
        <f t="shared" ref="CY179:CY182" ca="1" si="579">(ABS(CW179)+0.3*ABS(CV179))*SIGN(CW179)</f>
        <v>88.05</v>
      </c>
      <c r="CZ179" s="24">
        <f ca="1">IF($C$2&lt;=$C$3,CX179,CY179)</f>
        <v>167.0737</v>
      </c>
      <c r="DA179" s="48">
        <f ca="1">CP179</f>
        <v>-63.588000000000001</v>
      </c>
      <c r="DB179" s="48">
        <f ca="1">CQ179+CZ179</f>
        <v>129.0557</v>
      </c>
      <c r="DC179" s="48">
        <f ca="1">CQ179-CZ179</f>
        <v>-205.0917</v>
      </c>
      <c r="DE179" s="39" t="s">
        <v>31</v>
      </c>
      <c r="DF179" s="8">
        <f>($H$2-DF173)*4+1</f>
        <v>17</v>
      </c>
      <c r="DG179" s="8" t="s">
        <v>11</v>
      </c>
      <c r="DH179" s="6">
        <f ca="1">INDEX(DI$7:DI$30,DF179,1)</f>
        <v>-63.588000000000001</v>
      </c>
      <c r="DI179" s="6">
        <f ca="1">INDEX(DJ$7:DJ$30,DF179,1)</f>
        <v>-38.018000000000001</v>
      </c>
      <c r="DJ179" s="6">
        <f ca="1">INDEX(DK$7:DK$30,DF179,1)</f>
        <v>152.28299999999999</v>
      </c>
      <c r="DK179" s="6">
        <f ca="1">INDEX(DL$7:DL$30,DF179,1)</f>
        <v>38.314</v>
      </c>
      <c r="DL179" s="6">
        <f ca="1">INDEX(DM$7:DM$30,DF179,1)</f>
        <v>2.2869999999999999</v>
      </c>
      <c r="DM179" s="6">
        <f ca="1">INDEX(DN$7:DN$30,DF179,1)</f>
        <v>3.3650000000000002</v>
      </c>
      <c r="DN179" s="24">
        <f ca="1">(ABS(DJ179)+ABS(DL179))*SIGN(DJ179)</f>
        <v>154.57</v>
      </c>
      <c r="DO179" s="24">
        <f ca="1">(ABS(DK179)+ABS(DM179))*SIGN(DK179)</f>
        <v>41.679000000000002</v>
      </c>
      <c r="DP179" s="24">
        <f ca="1">(ABS(DN179)+0.3*ABS(DO179))*SIGN(DN179)</f>
        <v>167.0737</v>
      </c>
      <c r="DQ179" s="24">
        <f t="shared" ref="DQ179:DQ182" ca="1" si="580">(ABS(DO179)+0.3*ABS(DN179))*SIGN(DO179)</f>
        <v>88.05</v>
      </c>
      <c r="DR179" s="24">
        <f ca="1">IF($C$2&lt;=$C$3,DP179,DQ179)</f>
        <v>167.0737</v>
      </c>
      <c r="DS179" s="48">
        <f ca="1">DH179</f>
        <v>-63.588000000000001</v>
      </c>
      <c r="DT179" s="48">
        <f ca="1">DI179+DR179</f>
        <v>129.0557</v>
      </c>
      <c r="DU179" s="48">
        <f ca="1">DI179-DR179</f>
        <v>-205.0917</v>
      </c>
    </row>
    <row r="180" spans="1:125">
      <c r="B180" s="8">
        <f>B179+1</f>
        <v>18</v>
      </c>
      <c r="C180" s="8" t="s">
        <v>10</v>
      </c>
      <c r="D180" s="6">
        <f ca="1">INDEX(E$7:E$30,B180,1)</f>
        <v>-22.547999999999998</v>
      </c>
      <c r="E180" s="6">
        <f ca="1">INDEX(F$7:F$30,B180,1)</f>
        <v>-13.817</v>
      </c>
      <c r="F180" s="6">
        <f ca="1">INDEX(G$7:G$30,B180,1)</f>
        <v>-18.863</v>
      </c>
      <c r="G180" s="6">
        <f ca="1">INDEX(H$7:H$30,B180,1)</f>
        <v>-4.7450000000000001</v>
      </c>
      <c r="H180" s="6">
        <f ca="1">INDEX(I$7:I$30,B180,1)</f>
        <v>-0.28399999999999997</v>
      </c>
      <c r="I180" s="6">
        <f ca="1">INDEX(J$7:J$30,B180,1)</f>
        <v>-0.41799999999999998</v>
      </c>
      <c r="J180" s="24">
        <f t="shared" ref="J180:K182" ca="1" si="581">(ABS(F180)+ABS(H180))*SIGN(F180)</f>
        <v>-19.146999999999998</v>
      </c>
      <c r="K180" s="24">
        <f t="shared" ca="1" si="581"/>
        <v>-5.1630000000000003</v>
      </c>
      <c r="L180" s="24">
        <f t="shared" ref="L180:L182" ca="1" si="582">(ABS(J180)+0.3*ABS(K180))*SIGN(J180)</f>
        <v>-20.695899999999998</v>
      </c>
      <c r="M180" s="24">
        <f t="shared" ca="1" si="574"/>
        <v>-10.9071</v>
      </c>
      <c r="N180" s="24">
        <f ca="1">IF($C$2&lt;=$C$3,L180,M180)</f>
        <v>-20.695899999999998</v>
      </c>
      <c r="O180" s="48">
        <f t="shared" ref="O180:O182" ca="1" si="583">D180</f>
        <v>-22.547999999999998</v>
      </c>
      <c r="P180" s="48">
        <f t="shared" ref="P180:P182" ca="1" si="584">E180+N180</f>
        <v>-34.512900000000002</v>
      </c>
      <c r="Q180" s="48">
        <f t="shared" ref="Q180:Q182" ca="1" si="585">E180-N180</f>
        <v>6.878899999999998</v>
      </c>
      <c r="S180" s="38"/>
      <c r="T180" s="8">
        <f>T179+1</f>
        <v>18</v>
      </c>
      <c r="U180" s="8" t="s">
        <v>10</v>
      </c>
      <c r="V180" s="6">
        <f ca="1">INDEX(W$7:W$30,T180,1)</f>
        <v>-15.305999999999999</v>
      </c>
      <c r="W180" s="6">
        <f ca="1">INDEX(X$7:X$30,T180,1)</f>
        <v>-9.3580000000000005</v>
      </c>
      <c r="X180" s="6">
        <f ca="1">INDEX(Y$7:Y$30,T180,1)</f>
        <v>-21.701000000000001</v>
      </c>
      <c r="Y180" s="6">
        <f ca="1">INDEX(Z$7:Z$30,T180,1)</f>
        <v>-5.4589999999999996</v>
      </c>
      <c r="Z180" s="6">
        <f ca="1">INDEX(AA$7:AA$30,T180,1)</f>
        <v>-0.32600000000000001</v>
      </c>
      <c r="AA180" s="6">
        <f ca="1">INDEX(AB$7:AB$30,T180,1)</f>
        <v>-0.48</v>
      </c>
      <c r="AB180" s="24">
        <f t="shared" ref="AB180:AC182" ca="1" si="586">(ABS(X180)+ABS(Z180))*SIGN(X180)</f>
        <v>-22.027000000000001</v>
      </c>
      <c r="AC180" s="24">
        <f t="shared" ca="1" si="586"/>
        <v>-5.9390000000000001</v>
      </c>
      <c r="AD180" s="24">
        <f t="shared" ref="AD180:AD182" ca="1" si="587">(ABS(AB180)+0.3*ABS(AC180))*SIGN(AB180)</f>
        <v>-23.808700000000002</v>
      </c>
      <c r="AE180" s="24">
        <f t="shared" ca="1" si="575"/>
        <v>-12.5471</v>
      </c>
      <c r="AF180" s="24">
        <f ca="1">IF($C$2&lt;=$C$3,AD180,AE180)</f>
        <v>-23.808700000000002</v>
      </c>
      <c r="AG180" s="48">
        <f t="shared" ref="AG180:AG182" ca="1" si="588">V180</f>
        <v>-15.305999999999999</v>
      </c>
      <c r="AH180" s="48">
        <f t="shared" ref="AH180:AH182" ca="1" si="589">W180+AF180</f>
        <v>-33.166700000000006</v>
      </c>
      <c r="AI180" s="48">
        <f t="shared" ref="AI180:AI182" ca="1" si="590">W180-AF180</f>
        <v>14.450700000000001</v>
      </c>
      <c r="AK180" s="38"/>
      <c r="AL180" s="8">
        <f>AL179+1</f>
        <v>18</v>
      </c>
      <c r="AM180" s="8" t="s">
        <v>10</v>
      </c>
      <c r="AN180" s="6">
        <f ca="1">INDEX(AO$7:AO$30,AL180,1)</f>
        <v>-28.033000000000001</v>
      </c>
      <c r="AO180" s="6">
        <f ca="1">INDEX(AP$7:AP$30,AL180,1)</f>
        <v>-16.878</v>
      </c>
      <c r="AP180" s="6">
        <f ca="1">INDEX(AQ$7:AQ$30,AL180,1)</f>
        <v>-15.606999999999999</v>
      </c>
      <c r="AQ180" s="6">
        <f ca="1">INDEX(AR$7:AR$30,AL180,1)</f>
        <v>-3.9140000000000001</v>
      </c>
      <c r="AR180" s="6">
        <f ca="1">INDEX(AS$7:AS$30,AL180,1)</f>
        <v>-0.23300000000000001</v>
      </c>
      <c r="AS180" s="6">
        <f ca="1">INDEX(AT$7:AT$30,AL180,1)</f>
        <v>-0.34200000000000003</v>
      </c>
      <c r="AT180" s="24">
        <f t="shared" ref="AT180:AU182" ca="1" si="591">(ABS(AP180)+ABS(AR180))*SIGN(AP180)</f>
        <v>-15.84</v>
      </c>
      <c r="AU180" s="24">
        <f t="shared" ca="1" si="591"/>
        <v>-4.2560000000000002</v>
      </c>
      <c r="AV180" s="24">
        <f t="shared" ref="AV180:AV182" ca="1" si="592">(ABS(AT180)+0.3*ABS(AU180))*SIGN(AT180)</f>
        <v>-17.116800000000001</v>
      </c>
      <c r="AW180" s="24">
        <f t="shared" ca="1" si="576"/>
        <v>-9.0079999999999991</v>
      </c>
      <c r="AX180" s="24">
        <f ca="1">IF($C$2&lt;=$C$3,AV180,AW180)</f>
        <v>-17.116800000000001</v>
      </c>
      <c r="AY180" s="48">
        <f t="shared" ref="AY180:AY182" ca="1" si="593">AN180</f>
        <v>-28.033000000000001</v>
      </c>
      <c r="AZ180" s="48">
        <f t="shared" ref="AZ180:AZ182" ca="1" si="594">AO180+AX180</f>
        <v>-33.994799999999998</v>
      </c>
      <c r="BA180" s="48">
        <f t="shared" ref="BA180:BA182" ca="1" si="595">AO180-AX180</f>
        <v>0.23880000000000123</v>
      </c>
      <c r="BC180" s="38"/>
      <c r="BD180" s="8">
        <f>BD179+1</f>
        <v>18</v>
      </c>
      <c r="BE180" s="8" t="s">
        <v>10</v>
      </c>
      <c r="BF180" s="6">
        <f ca="1">INDEX(BG$7:BG$30,BD180,1)</f>
        <v>-52.573</v>
      </c>
      <c r="BG180" s="6">
        <f ca="1">INDEX(BH$7:BH$30,BD180,1)</f>
        <v>-31.5</v>
      </c>
      <c r="BH180" s="6">
        <f ca="1">INDEX(BI$7:BI$30,BD180,1)</f>
        <v>-159.50700000000001</v>
      </c>
      <c r="BI180" s="6">
        <f ca="1">INDEX(BJ$7:BJ$30,BD180,1)</f>
        <v>-40.137</v>
      </c>
      <c r="BJ180" s="6">
        <f ca="1">INDEX(BK$7:BK$30,BD180,1)</f>
        <v>-2.3959999999999999</v>
      </c>
      <c r="BK180" s="6">
        <f ca="1">INDEX(BL$7:BL$30,BD180,1)</f>
        <v>-3.5249999999999999</v>
      </c>
      <c r="BL180" s="24">
        <f t="shared" ref="BL180:BM182" ca="1" si="596">(ABS(BH180)+ABS(BJ180))*SIGN(BH180)</f>
        <v>-161.90299999999999</v>
      </c>
      <c r="BM180" s="24">
        <f t="shared" ca="1" si="596"/>
        <v>-43.661999999999999</v>
      </c>
      <c r="BN180" s="24">
        <f t="shared" ref="BN180:BN182" ca="1" si="597">(ABS(BL180)+0.3*ABS(BM180))*SIGN(BL180)</f>
        <v>-175.0016</v>
      </c>
      <c r="BO180" s="24">
        <f t="shared" ca="1" si="577"/>
        <v>-92.232900000000001</v>
      </c>
      <c r="BP180" s="24">
        <f ca="1">IF($C$2&lt;=$C$3,BN180,BO180)</f>
        <v>-175.0016</v>
      </c>
      <c r="BQ180" s="48">
        <f t="shared" ref="BQ180:BQ182" ca="1" si="598">BF180</f>
        <v>-52.573</v>
      </c>
      <c r="BR180" s="48">
        <f t="shared" ref="BR180:BR182" ca="1" si="599">BG180+BP180</f>
        <v>-206.5016</v>
      </c>
      <c r="BS180" s="48">
        <f t="shared" ref="BS180:BS182" ca="1" si="600">BG180-BP180</f>
        <v>143.5016</v>
      </c>
      <c r="BU180" s="38"/>
      <c r="BV180" s="8">
        <f>BV179+1</f>
        <v>18</v>
      </c>
      <c r="BW180" s="8" t="s">
        <v>10</v>
      </c>
      <c r="BX180" s="6">
        <f ca="1">INDEX(BY$7:BY$30,BV180,1)</f>
        <v>-84.061000000000007</v>
      </c>
      <c r="BY180" s="6">
        <f ca="1">INDEX(BZ$7:BZ$30,BV180,1)</f>
        <v>-50.314</v>
      </c>
      <c r="BZ180" s="6">
        <f ca="1">INDEX(CA$7:CA$30,BV180,1)</f>
        <v>-169.27600000000001</v>
      </c>
      <c r="CA180" s="6">
        <f ca="1">INDEX(CB$7:CB$30,BV180,1)</f>
        <v>-42.564</v>
      </c>
      <c r="CB180" s="6">
        <f ca="1">INDEX(CC$7:CC$30,BV180,1)</f>
        <v>-2.5409999999999999</v>
      </c>
      <c r="CC180" s="6">
        <f ca="1">INDEX(CD$7:CD$30,BV180,1)</f>
        <v>-3.738</v>
      </c>
      <c r="CD180" s="24">
        <f t="shared" ref="CD180:CE182" ca="1" si="601">(ABS(BZ180)+ABS(CB180))*SIGN(BZ180)</f>
        <v>-171.81700000000001</v>
      </c>
      <c r="CE180" s="24">
        <f t="shared" ca="1" si="601"/>
        <v>-46.302</v>
      </c>
      <c r="CF180" s="24">
        <f t="shared" ref="CF180:CF182" ca="1" si="602">(ABS(CD180)+0.3*ABS(CE180))*SIGN(CD180)</f>
        <v>-185.70760000000001</v>
      </c>
      <c r="CG180" s="24">
        <f t="shared" ca="1" si="578"/>
        <v>-97.847099999999998</v>
      </c>
      <c r="CH180" s="24">
        <f ca="1">IF($C$2&lt;=$C$3,CF180,CG180)</f>
        <v>-185.70760000000001</v>
      </c>
      <c r="CI180" s="48">
        <f t="shared" ref="CI180:CI182" ca="1" si="603">BX180</f>
        <v>-84.061000000000007</v>
      </c>
      <c r="CJ180" s="48">
        <f t="shared" ref="CJ180:CJ182" ca="1" si="604">BY180+CH180</f>
        <v>-236.02160000000001</v>
      </c>
      <c r="CK180" s="48">
        <f t="shared" ref="CK180:CK182" ca="1" si="605">BY180-CH180</f>
        <v>135.39360000000002</v>
      </c>
      <c r="CM180" s="38"/>
      <c r="CN180" s="8">
        <f>CN179+1</f>
        <v>18</v>
      </c>
      <c r="CO180" s="8" t="s">
        <v>10</v>
      </c>
      <c r="CP180" s="6">
        <f ca="1">INDEX(CQ$7:CQ$30,CN180,1)</f>
        <v>-37.804000000000002</v>
      </c>
      <c r="CQ180" s="6">
        <f ca="1">INDEX(CR$7:CR$30,CN180,1)</f>
        <v>-22.629000000000001</v>
      </c>
      <c r="CR180" s="6">
        <f ca="1">INDEX(CS$7:CS$30,CN180,1)</f>
        <v>-114.992</v>
      </c>
      <c r="CS180" s="6">
        <f ca="1">INDEX(CT$7:CT$30,CN180,1)</f>
        <v>-28.917000000000002</v>
      </c>
      <c r="CT180" s="6">
        <f ca="1">INDEX(CU$7:CU$30,CN180,1)</f>
        <v>-1.7230000000000001</v>
      </c>
      <c r="CU180" s="6">
        <f ca="1">INDEX(CV$7:CV$30,CN180,1)</f>
        <v>-2.5339999999999998</v>
      </c>
      <c r="CV180" s="24">
        <f t="shared" ref="CV180:CW182" ca="1" si="606">(ABS(CR180)+ABS(CT180))*SIGN(CR180)</f>
        <v>-116.715</v>
      </c>
      <c r="CW180" s="24">
        <f t="shared" ca="1" si="606"/>
        <v>-31.451000000000001</v>
      </c>
      <c r="CX180" s="24">
        <f t="shared" ref="CX180:CX182" ca="1" si="607">(ABS(CV180)+0.3*ABS(CW180))*SIGN(CV180)</f>
        <v>-126.1503</v>
      </c>
      <c r="CY180" s="24">
        <f t="shared" ca="1" si="579"/>
        <v>-66.465499999999992</v>
      </c>
      <c r="CZ180" s="24">
        <f ca="1">IF($C$2&lt;=$C$3,CX180,CY180)</f>
        <v>-126.1503</v>
      </c>
      <c r="DA180" s="48">
        <f t="shared" ref="DA180:DA182" ca="1" si="608">CP180</f>
        <v>-37.804000000000002</v>
      </c>
      <c r="DB180" s="48">
        <f t="shared" ref="DB180:DB182" ca="1" si="609">CQ180+CZ180</f>
        <v>-148.77930000000001</v>
      </c>
      <c r="DC180" s="48">
        <f t="shared" ref="DC180:DC182" ca="1" si="610">CQ180-CZ180</f>
        <v>103.5213</v>
      </c>
      <c r="DE180" s="38"/>
      <c r="DF180" s="8">
        <f>DF179+1</f>
        <v>18</v>
      </c>
      <c r="DG180" s="8" t="s">
        <v>10</v>
      </c>
      <c r="DH180" s="6">
        <f ca="1">INDEX(DI$7:DI$30,DF180,1)</f>
        <v>-37.804000000000002</v>
      </c>
      <c r="DI180" s="6">
        <f ca="1">INDEX(DJ$7:DJ$30,DF180,1)</f>
        <v>-22.629000000000001</v>
      </c>
      <c r="DJ180" s="6">
        <f ca="1">INDEX(DK$7:DK$30,DF180,1)</f>
        <v>-114.992</v>
      </c>
      <c r="DK180" s="6">
        <f ca="1">INDEX(DL$7:DL$30,DF180,1)</f>
        <v>-28.917000000000002</v>
      </c>
      <c r="DL180" s="6">
        <f ca="1">INDEX(DM$7:DM$30,DF180,1)</f>
        <v>-1.7230000000000001</v>
      </c>
      <c r="DM180" s="6">
        <f ca="1">INDEX(DN$7:DN$30,DF180,1)</f>
        <v>-2.5339999999999998</v>
      </c>
      <c r="DN180" s="24">
        <f t="shared" ref="DN180:DO182" ca="1" si="611">(ABS(DJ180)+ABS(DL180))*SIGN(DJ180)</f>
        <v>-116.715</v>
      </c>
      <c r="DO180" s="24">
        <f t="shared" ca="1" si="611"/>
        <v>-31.451000000000001</v>
      </c>
      <c r="DP180" s="24">
        <f t="shared" ref="DP180:DP182" ca="1" si="612">(ABS(DN180)+0.3*ABS(DO180))*SIGN(DN180)</f>
        <v>-126.1503</v>
      </c>
      <c r="DQ180" s="24">
        <f t="shared" ca="1" si="580"/>
        <v>-66.465499999999992</v>
      </c>
      <c r="DR180" s="24">
        <f ca="1">IF($C$2&lt;=$C$3,DP180,DQ180)</f>
        <v>-126.1503</v>
      </c>
      <c r="DS180" s="48">
        <f t="shared" ref="DS180:DS182" ca="1" si="613">DH180</f>
        <v>-37.804000000000002</v>
      </c>
      <c r="DT180" s="48">
        <f t="shared" ref="DT180:DT182" ca="1" si="614">DI180+DR180</f>
        <v>-148.77930000000001</v>
      </c>
      <c r="DU180" s="48">
        <f t="shared" ref="DU180:DU182" ca="1" si="615">DI180-DR180</f>
        <v>103.5213</v>
      </c>
    </row>
    <row r="181" spans="1:125">
      <c r="B181" s="8">
        <f t="shared" ref="B181:B182" si="616">B180+1</f>
        <v>19</v>
      </c>
      <c r="C181" s="8" t="s">
        <v>9</v>
      </c>
      <c r="D181" s="6">
        <f ca="1">INDEX(E$7:E$30,B181,1)</f>
        <v>28.041</v>
      </c>
      <c r="E181" s="6">
        <f ca="1">INDEX(F$7:F$30,B181,1)</f>
        <v>17.181000000000001</v>
      </c>
      <c r="F181" s="6">
        <f ca="1">INDEX(G$7:G$30,B181,1)</f>
        <v>-8.2579999999999991</v>
      </c>
      <c r="G181" s="6">
        <f ca="1">INDEX(H$7:H$30,B181,1)</f>
        <v>-2.0779999999999998</v>
      </c>
      <c r="H181" s="6">
        <f ca="1">INDEX(I$7:I$30,B181,1)</f>
        <v>-0.124</v>
      </c>
      <c r="I181" s="6">
        <f ca="1">INDEX(J$7:J$30,B181,1)</f>
        <v>-0.183</v>
      </c>
      <c r="J181" s="24">
        <f t="shared" ca="1" si="581"/>
        <v>-8.3819999999999997</v>
      </c>
      <c r="K181" s="24">
        <f t="shared" ca="1" si="581"/>
        <v>-2.2609999999999997</v>
      </c>
      <c r="L181" s="24">
        <f t="shared" ca="1" si="582"/>
        <v>-9.0602999999999998</v>
      </c>
      <c r="M181" s="24">
        <f t="shared" ca="1" si="574"/>
        <v>-4.775599999999999</v>
      </c>
      <c r="N181" s="24">
        <f ca="1">IF($C$2&lt;=$C$3,L181,M181)</f>
        <v>-9.0602999999999998</v>
      </c>
      <c r="O181" s="24">
        <f t="shared" ca="1" si="583"/>
        <v>28.041</v>
      </c>
      <c r="P181" s="24">
        <f t="shared" ca="1" si="584"/>
        <v>8.1207000000000011</v>
      </c>
      <c r="Q181" s="24">
        <f t="shared" ca="1" si="585"/>
        <v>26.241300000000003</v>
      </c>
      <c r="S181" s="38"/>
      <c r="T181" s="8">
        <f t="shared" ref="T181:T182" si="617">T180+1</f>
        <v>19</v>
      </c>
      <c r="U181" s="8" t="s">
        <v>9</v>
      </c>
      <c r="V181" s="6">
        <f ca="1">INDEX(W$7:W$30,T181,1)</f>
        <v>22.922000000000001</v>
      </c>
      <c r="W181" s="6">
        <f ca="1">INDEX(X$7:X$30,T181,1)</f>
        <v>14.051</v>
      </c>
      <c r="X181" s="6">
        <f ca="1">INDEX(Y$7:Y$30,T181,1)</f>
        <v>-11.465999999999999</v>
      </c>
      <c r="Y181" s="6">
        <f ca="1">INDEX(Z$7:Z$30,T181,1)</f>
        <v>-2.8839999999999999</v>
      </c>
      <c r="Z181" s="6">
        <f ca="1">INDEX(AA$7:AA$30,T181,1)</f>
        <v>-0.17199999999999999</v>
      </c>
      <c r="AA181" s="6">
        <f ca="1">INDEX(AB$7:AB$30,T181,1)</f>
        <v>-0.254</v>
      </c>
      <c r="AB181" s="24">
        <f t="shared" ca="1" si="586"/>
        <v>-11.638</v>
      </c>
      <c r="AC181" s="24">
        <f t="shared" ca="1" si="586"/>
        <v>-3.1379999999999999</v>
      </c>
      <c r="AD181" s="24">
        <f t="shared" ca="1" si="587"/>
        <v>-12.5794</v>
      </c>
      <c r="AE181" s="24">
        <f t="shared" ca="1" si="575"/>
        <v>-6.6294000000000004</v>
      </c>
      <c r="AF181" s="24">
        <f ca="1">IF($C$2&lt;=$C$3,AD181,AE181)</f>
        <v>-12.5794</v>
      </c>
      <c r="AG181" s="24">
        <f t="shared" ca="1" si="588"/>
        <v>22.922000000000001</v>
      </c>
      <c r="AH181" s="24">
        <f t="shared" ca="1" si="589"/>
        <v>1.4716000000000005</v>
      </c>
      <c r="AI181" s="24">
        <f t="shared" ca="1" si="590"/>
        <v>26.630400000000002</v>
      </c>
      <c r="AK181" s="38"/>
      <c r="AL181" s="8">
        <f t="shared" ref="AL181:AL182" si="618">AL180+1</f>
        <v>19</v>
      </c>
      <c r="AM181" s="8" t="s">
        <v>9</v>
      </c>
      <c r="AN181" s="6">
        <f ca="1">INDEX(AO$7:AO$30,AL181,1)</f>
        <v>53.051000000000002</v>
      </c>
      <c r="AO181" s="6">
        <f ca="1">INDEX(AP$7:AP$30,AL181,1)</f>
        <v>31.96</v>
      </c>
      <c r="AP181" s="6">
        <f ca="1">INDEX(AQ$7:AQ$30,AL181,1)</f>
        <v>-12.57</v>
      </c>
      <c r="AQ181" s="6">
        <f ca="1">INDEX(AR$7:AR$30,AL181,1)</f>
        <v>-3.1549999999999998</v>
      </c>
      <c r="AR181" s="6">
        <f ca="1">INDEX(AS$7:AS$30,AL181,1)</f>
        <v>-0.188</v>
      </c>
      <c r="AS181" s="6">
        <f ca="1">INDEX(AT$7:AT$30,AL181,1)</f>
        <v>-0.27600000000000002</v>
      </c>
      <c r="AT181" s="24">
        <f t="shared" ca="1" si="591"/>
        <v>-12.758000000000001</v>
      </c>
      <c r="AU181" s="24">
        <f t="shared" ca="1" si="591"/>
        <v>-3.431</v>
      </c>
      <c r="AV181" s="24">
        <f t="shared" ca="1" si="592"/>
        <v>-13.7873</v>
      </c>
      <c r="AW181" s="24">
        <f t="shared" ca="1" si="576"/>
        <v>-7.2584</v>
      </c>
      <c r="AX181" s="24">
        <f ca="1">IF($C$2&lt;=$C$3,AV181,AW181)</f>
        <v>-13.7873</v>
      </c>
      <c r="AY181" s="24">
        <f t="shared" ca="1" si="593"/>
        <v>53.051000000000002</v>
      </c>
      <c r="AZ181" s="24">
        <f t="shared" ca="1" si="594"/>
        <v>18.172699999999999</v>
      </c>
      <c r="BA181" s="24">
        <f t="shared" ca="1" si="595"/>
        <v>45.747300000000003</v>
      </c>
      <c r="BC181" s="38"/>
      <c r="BD181" s="8">
        <f t="shared" ref="BD181:BD182" si="619">BD180+1</f>
        <v>19</v>
      </c>
      <c r="BE181" s="8" t="s">
        <v>9</v>
      </c>
      <c r="BF181" s="6">
        <f ca="1">INDEX(BG$7:BG$30,BD181,1)</f>
        <v>87.358000000000004</v>
      </c>
      <c r="BG181" s="6">
        <f ca="1">INDEX(BH$7:BH$30,BD181,1)</f>
        <v>52.238</v>
      </c>
      <c r="BH181" s="6">
        <f ca="1">INDEX(BI$7:BI$30,BD181,1)</f>
        <v>-84.352999999999994</v>
      </c>
      <c r="BI181" s="6">
        <f ca="1">INDEX(BJ$7:BJ$30,BD181,1)</f>
        <v>-21.222000000000001</v>
      </c>
      <c r="BJ181" s="6">
        <f ca="1">INDEX(BK$7:BK$30,BD181,1)</f>
        <v>-1.266</v>
      </c>
      <c r="BK181" s="6">
        <f ca="1">INDEX(BL$7:BL$30,BD181,1)</f>
        <v>-1.8620000000000001</v>
      </c>
      <c r="BL181" s="24">
        <f t="shared" ca="1" si="596"/>
        <v>-85.619</v>
      </c>
      <c r="BM181" s="24">
        <f t="shared" ca="1" si="596"/>
        <v>-23.084000000000003</v>
      </c>
      <c r="BN181" s="24">
        <f t="shared" ca="1" si="597"/>
        <v>-92.544200000000004</v>
      </c>
      <c r="BO181" s="24">
        <f t="shared" ca="1" si="577"/>
        <v>-48.7697</v>
      </c>
      <c r="BP181" s="24">
        <f ca="1">IF($C$2&lt;=$C$3,BN181,BO181)</f>
        <v>-92.544200000000004</v>
      </c>
      <c r="BQ181" s="24">
        <f t="shared" ca="1" si="598"/>
        <v>87.358000000000004</v>
      </c>
      <c r="BR181" s="24">
        <f t="shared" ca="1" si="599"/>
        <v>-40.306200000000004</v>
      </c>
      <c r="BS181" s="24">
        <f t="shared" ca="1" si="600"/>
        <v>144.78219999999999</v>
      </c>
      <c r="BU181" s="38"/>
      <c r="BV181" s="8">
        <f t="shared" ref="BV181:BV182" si="620">BV180+1</f>
        <v>19</v>
      </c>
      <c r="BW181" s="8" t="s">
        <v>9</v>
      </c>
      <c r="BX181" s="6">
        <f ca="1">INDEX(BY$7:BY$30,BV181,1)</f>
        <v>118.643</v>
      </c>
      <c r="BY181" s="6">
        <f ca="1">INDEX(BZ$7:BZ$30,BV181,1)</f>
        <v>70.95</v>
      </c>
      <c r="BZ181" s="6">
        <f ca="1">INDEX(CA$7:CA$30,BV181,1)</f>
        <v>-80.44</v>
      </c>
      <c r="CA181" s="6">
        <f ca="1">INDEX(CB$7:CB$30,BV181,1)</f>
        <v>-20.225999999999999</v>
      </c>
      <c r="CB181" s="6">
        <f ca="1">INDEX(CC$7:CC$30,BV181,1)</f>
        <v>-1.2070000000000001</v>
      </c>
      <c r="CC181" s="6">
        <f ca="1">INDEX(CD$7:CD$30,BV181,1)</f>
        <v>-1.776</v>
      </c>
      <c r="CD181" s="24">
        <f t="shared" ca="1" si="601"/>
        <v>-81.646999999999991</v>
      </c>
      <c r="CE181" s="24">
        <f t="shared" ca="1" si="601"/>
        <v>-22.001999999999999</v>
      </c>
      <c r="CF181" s="24">
        <f t="shared" ca="1" si="602"/>
        <v>-88.247599999999991</v>
      </c>
      <c r="CG181" s="24">
        <f t="shared" ca="1" si="578"/>
        <v>-46.496099999999998</v>
      </c>
      <c r="CH181" s="24">
        <f ca="1">IF($C$2&lt;=$C$3,CF181,CG181)</f>
        <v>-88.247599999999991</v>
      </c>
      <c r="CI181" s="24">
        <f t="shared" ca="1" si="603"/>
        <v>118.643</v>
      </c>
      <c r="CJ181" s="24">
        <f t="shared" ca="1" si="604"/>
        <v>-17.297599999999989</v>
      </c>
      <c r="CK181" s="24">
        <f t="shared" ca="1" si="605"/>
        <v>159.19759999999999</v>
      </c>
      <c r="CM181" s="38"/>
      <c r="CN181" s="8">
        <f t="shared" ref="CN181:CN182" si="621">CN180+1</f>
        <v>19</v>
      </c>
      <c r="CO181" s="8" t="s">
        <v>9</v>
      </c>
      <c r="CP181" s="6">
        <f ca="1">INDEX(CQ$7:CQ$30,CN181,1)</f>
        <v>109.87</v>
      </c>
      <c r="CQ181" s="6">
        <f ca="1">INDEX(CR$7:CR$30,CN181,1)</f>
        <v>65.709000000000003</v>
      </c>
      <c r="CR181" s="6">
        <f ca="1">INDEX(CS$7:CS$30,CN181,1)</f>
        <v>-74.242999999999995</v>
      </c>
      <c r="CS181" s="6">
        <f ca="1">INDEX(CT$7:CT$30,CN181,1)</f>
        <v>-18.675000000000001</v>
      </c>
      <c r="CT181" s="6">
        <f ca="1">INDEX(CU$7:CU$30,CN181,1)</f>
        <v>-1.1140000000000001</v>
      </c>
      <c r="CU181" s="6">
        <f ca="1">INDEX(CV$7:CV$30,CN181,1)</f>
        <v>-1.639</v>
      </c>
      <c r="CV181" s="24">
        <f t="shared" ca="1" si="606"/>
        <v>-75.356999999999999</v>
      </c>
      <c r="CW181" s="24">
        <f t="shared" ca="1" si="606"/>
        <v>-20.314</v>
      </c>
      <c r="CX181" s="24">
        <f t="shared" ca="1" si="607"/>
        <v>-81.4512</v>
      </c>
      <c r="CY181" s="24">
        <f t="shared" ca="1" si="579"/>
        <v>-42.921099999999996</v>
      </c>
      <c r="CZ181" s="24">
        <f ca="1">IF($C$2&lt;=$C$3,CX181,CY181)</f>
        <v>-81.4512</v>
      </c>
      <c r="DA181" s="24">
        <f t="shared" ca="1" si="608"/>
        <v>109.87</v>
      </c>
      <c r="DB181" s="24">
        <f t="shared" ca="1" si="609"/>
        <v>-15.742199999999997</v>
      </c>
      <c r="DC181" s="24">
        <f t="shared" ca="1" si="610"/>
        <v>147.1602</v>
      </c>
      <c r="DE181" s="38"/>
      <c r="DF181" s="8">
        <f t="shared" ref="DF181:DF182" si="622">DF180+1</f>
        <v>19</v>
      </c>
      <c r="DG181" s="8" t="s">
        <v>9</v>
      </c>
      <c r="DH181" s="6">
        <f ca="1">INDEX(DI$7:DI$30,DF181,1)</f>
        <v>109.87</v>
      </c>
      <c r="DI181" s="6">
        <f ca="1">INDEX(DJ$7:DJ$30,DF181,1)</f>
        <v>65.709000000000003</v>
      </c>
      <c r="DJ181" s="6">
        <f ca="1">INDEX(DK$7:DK$30,DF181,1)</f>
        <v>-74.242999999999995</v>
      </c>
      <c r="DK181" s="6">
        <f ca="1">INDEX(DL$7:DL$30,DF181,1)</f>
        <v>-18.675000000000001</v>
      </c>
      <c r="DL181" s="6">
        <f ca="1">INDEX(DM$7:DM$30,DF181,1)</f>
        <v>-1.1140000000000001</v>
      </c>
      <c r="DM181" s="6">
        <f ca="1">INDEX(DN$7:DN$30,DF181,1)</f>
        <v>-1.639</v>
      </c>
      <c r="DN181" s="24">
        <f t="shared" ca="1" si="611"/>
        <v>-75.356999999999999</v>
      </c>
      <c r="DO181" s="24">
        <f t="shared" ca="1" si="611"/>
        <v>-20.314</v>
      </c>
      <c r="DP181" s="24">
        <f t="shared" ca="1" si="612"/>
        <v>-81.4512</v>
      </c>
      <c r="DQ181" s="24">
        <f t="shared" ca="1" si="580"/>
        <v>-42.921099999999996</v>
      </c>
      <c r="DR181" s="24">
        <f ca="1">IF($C$2&lt;=$C$3,DP181,DQ181)</f>
        <v>-81.4512</v>
      </c>
      <c r="DS181" s="24">
        <f t="shared" ca="1" si="613"/>
        <v>109.87</v>
      </c>
      <c r="DT181" s="24">
        <f t="shared" ca="1" si="614"/>
        <v>-15.742199999999997</v>
      </c>
      <c r="DU181" s="24">
        <f t="shared" ca="1" si="615"/>
        <v>147.1602</v>
      </c>
    </row>
    <row r="182" spans="1:125">
      <c r="B182" s="8">
        <f t="shared" si="616"/>
        <v>20</v>
      </c>
      <c r="C182" s="8" t="s">
        <v>8</v>
      </c>
      <c r="D182" s="6">
        <f ca="1">INDEX(E$7:E$30,B182,1)</f>
        <v>-28.876000000000001</v>
      </c>
      <c r="E182" s="6">
        <f ca="1">INDEX(F$7:F$30,B182,1)</f>
        <v>-17.693000000000001</v>
      </c>
      <c r="F182" s="6">
        <f ca="1">INDEX(G$7:G$30,B182,1)</f>
        <v>-8.2579999999999991</v>
      </c>
      <c r="G182" s="6">
        <f ca="1">INDEX(H$7:H$30,B182,1)</f>
        <v>-2.0779999999999998</v>
      </c>
      <c r="H182" s="6">
        <f ca="1">INDEX(I$7:I$30,B182,1)</f>
        <v>-0.124</v>
      </c>
      <c r="I182" s="6">
        <f ca="1">INDEX(J$7:J$30,B182,1)</f>
        <v>-0.183</v>
      </c>
      <c r="J182" s="24">
        <f t="shared" ca="1" si="581"/>
        <v>-8.3819999999999997</v>
      </c>
      <c r="K182" s="24">
        <f t="shared" ca="1" si="581"/>
        <v>-2.2609999999999997</v>
      </c>
      <c r="L182" s="24">
        <f t="shared" ca="1" si="582"/>
        <v>-9.0602999999999998</v>
      </c>
      <c r="M182" s="24">
        <f t="shared" ca="1" si="574"/>
        <v>-4.775599999999999</v>
      </c>
      <c r="N182" s="24">
        <f ca="1">IF($C$2&lt;=$C$3,L182,M182)</f>
        <v>-9.0602999999999998</v>
      </c>
      <c r="O182" s="24">
        <f t="shared" ca="1" si="583"/>
        <v>-28.876000000000001</v>
      </c>
      <c r="P182" s="24">
        <f t="shared" ca="1" si="584"/>
        <v>-26.753300000000003</v>
      </c>
      <c r="Q182" s="24">
        <f t="shared" ca="1" si="585"/>
        <v>-8.6327000000000016</v>
      </c>
      <c r="S182" s="38"/>
      <c r="T182" s="8">
        <f t="shared" si="617"/>
        <v>20</v>
      </c>
      <c r="U182" s="8" t="s">
        <v>8</v>
      </c>
      <c r="V182" s="6">
        <f ca="1">INDEX(W$7:W$30,T182,1)</f>
        <v>-23.096</v>
      </c>
      <c r="W182" s="6">
        <f ca="1">INDEX(X$7:X$30,T182,1)</f>
        <v>-14.145</v>
      </c>
      <c r="X182" s="6">
        <f ca="1">INDEX(Y$7:Y$30,T182,1)</f>
        <v>-11.465999999999999</v>
      </c>
      <c r="Y182" s="6">
        <f ca="1">INDEX(Z$7:Z$30,T182,1)</f>
        <v>-2.8839999999999999</v>
      </c>
      <c r="Z182" s="6">
        <f ca="1">INDEX(AA$7:AA$30,T182,1)</f>
        <v>-0.17199999999999999</v>
      </c>
      <c r="AA182" s="6">
        <f ca="1">INDEX(AB$7:AB$30,T182,1)</f>
        <v>-0.254</v>
      </c>
      <c r="AB182" s="24">
        <f t="shared" ca="1" si="586"/>
        <v>-11.638</v>
      </c>
      <c r="AC182" s="24">
        <f t="shared" ca="1" si="586"/>
        <v>-3.1379999999999999</v>
      </c>
      <c r="AD182" s="24">
        <f t="shared" ca="1" si="587"/>
        <v>-12.5794</v>
      </c>
      <c r="AE182" s="24">
        <f t="shared" ca="1" si="575"/>
        <v>-6.6294000000000004</v>
      </c>
      <c r="AF182" s="24">
        <f ca="1">IF($C$2&lt;=$C$3,AD182,AE182)</f>
        <v>-12.5794</v>
      </c>
      <c r="AG182" s="24">
        <f t="shared" ca="1" si="588"/>
        <v>-23.096</v>
      </c>
      <c r="AH182" s="24">
        <f t="shared" ca="1" si="589"/>
        <v>-26.724399999999999</v>
      </c>
      <c r="AI182" s="24">
        <f t="shared" ca="1" si="590"/>
        <v>-1.5655999999999999</v>
      </c>
      <c r="AK182" s="38"/>
      <c r="AL182" s="8">
        <f t="shared" si="618"/>
        <v>20</v>
      </c>
      <c r="AM182" s="8" t="s">
        <v>8</v>
      </c>
      <c r="AN182" s="6">
        <f ca="1">INDEX(AO$7:AO$30,AL182,1)</f>
        <v>-54.529000000000003</v>
      </c>
      <c r="AO182" s="6">
        <f ca="1">INDEX(AP$7:AP$30,AL182,1)</f>
        <v>-32.840000000000003</v>
      </c>
      <c r="AP182" s="6">
        <f ca="1">INDEX(AQ$7:AQ$30,AL182,1)</f>
        <v>-12.57</v>
      </c>
      <c r="AQ182" s="6">
        <f ca="1">INDEX(AR$7:AR$30,AL182,1)</f>
        <v>-3.1549999999999998</v>
      </c>
      <c r="AR182" s="6">
        <f ca="1">INDEX(AS$7:AS$30,AL182,1)</f>
        <v>-0.188</v>
      </c>
      <c r="AS182" s="6">
        <f ca="1">INDEX(AT$7:AT$30,AL182,1)</f>
        <v>-0.27600000000000002</v>
      </c>
      <c r="AT182" s="24">
        <f t="shared" ca="1" si="591"/>
        <v>-12.758000000000001</v>
      </c>
      <c r="AU182" s="24">
        <f t="shared" ca="1" si="591"/>
        <v>-3.431</v>
      </c>
      <c r="AV182" s="24">
        <f t="shared" ca="1" si="592"/>
        <v>-13.7873</v>
      </c>
      <c r="AW182" s="24">
        <f t="shared" ca="1" si="576"/>
        <v>-7.2584</v>
      </c>
      <c r="AX182" s="24">
        <f ca="1">IF($C$2&lt;=$C$3,AV182,AW182)</f>
        <v>-13.7873</v>
      </c>
      <c r="AY182" s="24">
        <f t="shared" ca="1" si="593"/>
        <v>-54.529000000000003</v>
      </c>
      <c r="AZ182" s="24">
        <f t="shared" ca="1" si="594"/>
        <v>-46.627300000000005</v>
      </c>
      <c r="BA182" s="24">
        <f t="shared" ca="1" si="595"/>
        <v>-19.052700000000002</v>
      </c>
      <c r="BC182" s="38"/>
      <c r="BD182" s="8">
        <f t="shared" si="619"/>
        <v>20</v>
      </c>
      <c r="BE182" s="8" t="s">
        <v>8</v>
      </c>
      <c r="BF182" s="6">
        <f ca="1">INDEX(BG$7:BG$30,BD182,1)</f>
        <v>-95.233999999999995</v>
      </c>
      <c r="BG182" s="6">
        <f ca="1">INDEX(BH$7:BH$30,BD182,1)</f>
        <v>-56.978000000000002</v>
      </c>
      <c r="BH182" s="6">
        <f ca="1">INDEX(BI$7:BI$30,BD182,1)</f>
        <v>-84.352999999999994</v>
      </c>
      <c r="BI182" s="6">
        <f ca="1">INDEX(BJ$7:BJ$30,BD182,1)</f>
        <v>-21.222000000000001</v>
      </c>
      <c r="BJ182" s="6">
        <f ca="1">INDEX(BK$7:BK$30,BD182,1)</f>
        <v>-1.266</v>
      </c>
      <c r="BK182" s="6">
        <f ca="1">INDEX(BL$7:BL$30,BD182,1)</f>
        <v>-1.8620000000000001</v>
      </c>
      <c r="BL182" s="24">
        <f t="shared" ca="1" si="596"/>
        <v>-85.619</v>
      </c>
      <c r="BM182" s="24">
        <f t="shared" ca="1" si="596"/>
        <v>-23.084000000000003</v>
      </c>
      <c r="BN182" s="24">
        <f t="shared" ca="1" si="597"/>
        <v>-92.544200000000004</v>
      </c>
      <c r="BO182" s="24">
        <f t="shared" ca="1" si="577"/>
        <v>-48.7697</v>
      </c>
      <c r="BP182" s="24">
        <f ca="1">IF($C$2&lt;=$C$3,BN182,BO182)</f>
        <v>-92.544200000000004</v>
      </c>
      <c r="BQ182" s="24">
        <f t="shared" ca="1" si="598"/>
        <v>-95.233999999999995</v>
      </c>
      <c r="BR182" s="24">
        <f t="shared" ca="1" si="599"/>
        <v>-149.5222</v>
      </c>
      <c r="BS182" s="24">
        <f t="shared" ca="1" si="600"/>
        <v>35.566200000000002</v>
      </c>
      <c r="BU182" s="38"/>
      <c r="BV182" s="8">
        <f t="shared" si="620"/>
        <v>20</v>
      </c>
      <c r="BW182" s="8" t="s">
        <v>8</v>
      </c>
      <c r="BX182" s="6">
        <f ca="1">INDEX(BY$7:BY$30,BV182,1)</f>
        <v>-121.009</v>
      </c>
      <c r="BY182" s="6">
        <f ca="1">INDEX(BZ$7:BZ$30,BV182,1)</f>
        <v>-72.396000000000001</v>
      </c>
      <c r="BZ182" s="6">
        <f ca="1">INDEX(CA$7:CA$30,BV182,1)</f>
        <v>-80.44</v>
      </c>
      <c r="CA182" s="6">
        <f ca="1">INDEX(CB$7:CB$30,BV182,1)</f>
        <v>-20.225999999999999</v>
      </c>
      <c r="CB182" s="6">
        <f ca="1">INDEX(CC$7:CC$30,BV182,1)</f>
        <v>-1.2070000000000001</v>
      </c>
      <c r="CC182" s="6">
        <f ca="1">INDEX(CD$7:CD$30,BV182,1)</f>
        <v>-1.776</v>
      </c>
      <c r="CD182" s="24">
        <f t="shared" ca="1" si="601"/>
        <v>-81.646999999999991</v>
      </c>
      <c r="CE182" s="24">
        <f t="shared" ca="1" si="601"/>
        <v>-22.001999999999999</v>
      </c>
      <c r="CF182" s="24">
        <f t="shared" ca="1" si="602"/>
        <v>-88.247599999999991</v>
      </c>
      <c r="CG182" s="24">
        <f t="shared" ca="1" si="578"/>
        <v>-46.496099999999998</v>
      </c>
      <c r="CH182" s="24">
        <f ca="1">IF($C$2&lt;=$C$3,CF182,CG182)</f>
        <v>-88.247599999999991</v>
      </c>
      <c r="CI182" s="24">
        <f t="shared" ca="1" si="603"/>
        <v>-121.009</v>
      </c>
      <c r="CJ182" s="24">
        <f t="shared" ca="1" si="604"/>
        <v>-160.64359999999999</v>
      </c>
      <c r="CK182" s="24">
        <f t="shared" ca="1" si="605"/>
        <v>15.851599999999991</v>
      </c>
      <c r="CM182" s="38"/>
      <c r="CN182" s="8">
        <f t="shared" si="621"/>
        <v>20</v>
      </c>
      <c r="CO182" s="8" t="s">
        <v>8</v>
      </c>
      <c r="CP182" s="6">
        <f ca="1">INDEX(CQ$7:CQ$30,CN182,1)</f>
        <v>-95.546000000000006</v>
      </c>
      <c r="CQ182" s="6">
        <f ca="1">INDEX(CR$7:CR$30,CN182,1)</f>
        <v>-57.158999999999999</v>
      </c>
      <c r="CR182" s="6">
        <f ca="1">INDEX(CS$7:CS$30,CN182,1)</f>
        <v>-74.242999999999995</v>
      </c>
      <c r="CS182" s="6">
        <f ca="1">INDEX(CT$7:CT$30,CN182,1)</f>
        <v>-18.675000000000001</v>
      </c>
      <c r="CT182" s="6">
        <f ca="1">INDEX(CU$7:CU$30,CN182,1)</f>
        <v>-1.1140000000000001</v>
      </c>
      <c r="CU182" s="6">
        <f ca="1">INDEX(CV$7:CV$30,CN182,1)</f>
        <v>-1.639</v>
      </c>
      <c r="CV182" s="24">
        <f t="shared" ca="1" si="606"/>
        <v>-75.356999999999999</v>
      </c>
      <c r="CW182" s="24">
        <f t="shared" ca="1" si="606"/>
        <v>-20.314</v>
      </c>
      <c r="CX182" s="24">
        <f t="shared" ca="1" si="607"/>
        <v>-81.4512</v>
      </c>
      <c r="CY182" s="24">
        <f t="shared" ca="1" si="579"/>
        <v>-42.921099999999996</v>
      </c>
      <c r="CZ182" s="24">
        <f ca="1">IF($C$2&lt;=$C$3,CX182,CY182)</f>
        <v>-81.4512</v>
      </c>
      <c r="DA182" s="24">
        <f t="shared" ca="1" si="608"/>
        <v>-95.546000000000006</v>
      </c>
      <c r="DB182" s="24">
        <f t="shared" ca="1" si="609"/>
        <v>-138.61019999999999</v>
      </c>
      <c r="DC182" s="24">
        <f t="shared" ca="1" si="610"/>
        <v>24.292200000000001</v>
      </c>
      <c r="DE182" s="38"/>
      <c r="DF182" s="8">
        <f t="shared" si="622"/>
        <v>20</v>
      </c>
      <c r="DG182" s="8" t="s">
        <v>8</v>
      </c>
      <c r="DH182" s="6">
        <f ca="1">INDEX(DI$7:DI$30,DF182,1)</f>
        <v>-95.546000000000006</v>
      </c>
      <c r="DI182" s="6">
        <f ca="1">INDEX(DJ$7:DJ$30,DF182,1)</f>
        <v>-57.158999999999999</v>
      </c>
      <c r="DJ182" s="6">
        <f ca="1">INDEX(DK$7:DK$30,DF182,1)</f>
        <v>-74.242999999999995</v>
      </c>
      <c r="DK182" s="6">
        <f ca="1">INDEX(DL$7:DL$30,DF182,1)</f>
        <v>-18.675000000000001</v>
      </c>
      <c r="DL182" s="6">
        <f ca="1">INDEX(DM$7:DM$30,DF182,1)</f>
        <v>-1.1140000000000001</v>
      </c>
      <c r="DM182" s="6">
        <f ca="1">INDEX(DN$7:DN$30,DF182,1)</f>
        <v>-1.639</v>
      </c>
      <c r="DN182" s="24">
        <f t="shared" ca="1" si="611"/>
        <v>-75.356999999999999</v>
      </c>
      <c r="DO182" s="24">
        <f t="shared" ca="1" si="611"/>
        <v>-20.314</v>
      </c>
      <c r="DP182" s="24">
        <f t="shared" ca="1" si="612"/>
        <v>-81.4512</v>
      </c>
      <c r="DQ182" s="24">
        <f t="shared" ca="1" si="580"/>
        <v>-42.921099999999996</v>
      </c>
      <c r="DR182" s="24">
        <f ca="1">IF($C$2&lt;=$C$3,DP182,DQ182)</f>
        <v>-81.4512</v>
      </c>
      <c r="DS182" s="24">
        <f t="shared" ca="1" si="613"/>
        <v>-95.546000000000006</v>
      </c>
      <c r="DT182" s="24">
        <f t="shared" ca="1" si="614"/>
        <v>-138.61019999999999</v>
      </c>
      <c r="DU182" s="24">
        <f t="shared" ca="1" si="615"/>
        <v>24.292200000000001</v>
      </c>
    </row>
    <row r="183" spans="1:125">
      <c r="C183" s="8" t="s">
        <v>58</v>
      </c>
      <c r="D183" s="6"/>
      <c r="E183" s="6"/>
      <c r="F183" s="6"/>
      <c r="G183" s="6"/>
      <c r="H183" s="6"/>
      <c r="I183" s="6"/>
      <c r="J183" s="6"/>
      <c r="K183" s="6"/>
      <c r="O183" s="24">
        <f ca="1">MIN(P172,MAX(0,P172/2-(O179-O180)/P173/P172))</f>
        <v>2.315493613507388</v>
      </c>
      <c r="P183" s="24">
        <f ca="1">MIN(P172,MAX(0,P172/2-(P179-P180)/P174/P172))</f>
        <v>1.0944457188736594</v>
      </c>
      <c r="Q183" s="24">
        <f ca="1">MIN(P172,MAX(0,P172/2-(Q179-Q180)/P174/P172))</f>
        <v>3.5364483569421346</v>
      </c>
      <c r="S183" s="38"/>
      <c r="U183" s="8" t="s">
        <v>58</v>
      </c>
      <c r="V183" s="6"/>
      <c r="W183" s="6"/>
      <c r="X183" s="6"/>
      <c r="Y183" s="6"/>
      <c r="Z183" s="6"/>
      <c r="AA183" s="6"/>
      <c r="AB183" s="6"/>
      <c r="AC183" s="6"/>
      <c r="AG183" s="24">
        <f ca="1">MIN(AH172,MAX(0,AH172/2-(AG179-AG180)/AH173/AH172))</f>
        <v>1.8927854317875614</v>
      </c>
      <c r="AH183" s="24">
        <f ca="1">MIN(AH172,MAX(0,AH172/2-(AH179-AH180)/AH174/AH172))</f>
        <v>0.19825152503901244</v>
      </c>
      <c r="AI183" s="24">
        <f ca="1">MIN(AH172,MAX(0,AH172/2-(AI179-AI180)/AH174/AH172))</f>
        <v>3.5891225705773868</v>
      </c>
      <c r="AK183" s="38"/>
      <c r="AM183" s="8" t="s">
        <v>58</v>
      </c>
      <c r="AN183" s="6"/>
      <c r="AO183" s="6"/>
      <c r="AP183" s="6"/>
      <c r="AQ183" s="6"/>
      <c r="AR183" s="6"/>
      <c r="AS183" s="6"/>
      <c r="AT183" s="6"/>
      <c r="AU183" s="6"/>
      <c r="AY183" s="24">
        <f ca="1">MIN(AZ172,MAX(0,AZ172/2-(AY179-AY180)/AZ173/AZ172))</f>
        <v>1.4793920803123257</v>
      </c>
      <c r="AZ183" s="24">
        <f ca="1">MIN(AZ172,MAX(0,AZ172/2-(AZ179-AZ180)/AZ174/AZ172))</f>
        <v>0.84132407407407417</v>
      </c>
      <c r="BA183" s="24">
        <f ca="1">MIN(AZ172,MAX(0,AZ172/2-(BA179-BA180)/AZ174/AZ172))</f>
        <v>2.1179043209876545</v>
      </c>
      <c r="BC183" s="38"/>
      <c r="BE183" s="8" t="s">
        <v>58</v>
      </c>
      <c r="BF183" s="6"/>
      <c r="BG183" s="6"/>
      <c r="BH183" s="6"/>
      <c r="BI183" s="6"/>
      <c r="BJ183" s="6"/>
      <c r="BK183" s="6"/>
      <c r="BL183" s="6"/>
      <c r="BM183" s="6"/>
      <c r="BQ183" s="24">
        <f ca="1">MIN(BR172,MAX(0,BR172/2-(BQ179-BQ180)/BR173/BR172))</f>
        <v>1.5309827374693306</v>
      </c>
      <c r="BR183" s="24">
        <f ca="1">MIN(BR172,MAX(0,BR172/2-(BR179-BR180)/BR174/BR172))</f>
        <v>0</v>
      </c>
      <c r="BS183" s="24">
        <f ca="1">MIN(BR172,MAX(0,BR172/2-(BS179-BS180)/BR174/BR172))</f>
        <v>3.2</v>
      </c>
      <c r="BU183" s="38"/>
      <c r="BW183" s="8" t="s">
        <v>58</v>
      </c>
      <c r="BX183" s="6"/>
      <c r="BY183" s="6"/>
      <c r="BZ183" s="6"/>
      <c r="CA183" s="6"/>
      <c r="CB183" s="6"/>
      <c r="CC183" s="6"/>
      <c r="CD183" s="6"/>
      <c r="CE183" s="6"/>
      <c r="CI183" s="24">
        <f ca="1">MIN(CJ172,MAX(0,CJ172/2-(CI179-CI180)/CJ173/CJ172))</f>
        <v>2.0792615959808387</v>
      </c>
      <c r="CJ183" s="24">
        <f ca="1">MIN(CJ172,MAX(0,CJ172/2-(CJ179-CJ180)/CJ174/CJ172))</f>
        <v>0</v>
      </c>
      <c r="CK183" s="24">
        <f ca="1">MIN(CJ172,MAX(0,CJ172/2-(CK179-CK180)/CJ174/CJ172))</f>
        <v>4.2</v>
      </c>
      <c r="CM183" s="38"/>
      <c r="CO183" s="8" t="s">
        <v>58</v>
      </c>
      <c r="CP183" s="6"/>
      <c r="CQ183" s="6"/>
      <c r="CR183" s="6"/>
      <c r="CS183" s="6"/>
      <c r="CT183" s="6"/>
      <c r="CU183" s="6"/>
      <c r="CV183" s="6"/>
      <c r="CW183" s="6"/>
      <c r="DA183" s="24">
        <f ca="1">MIN(DB172,MAX(0,DB172/2-(DA179-DA180)/DB173/DB172))</f>
        <v>1.9255208941854578</v>
      </c>
      <c r="DB183" s="24">
        <f ca="1">MIN(DB172,MAX(0,DB172/2-(DB179-DB180)/DB174/DB172))</f>
        <v>0</v>
      </c>
      <c r="DC183" s="24">
        <f ca="1">MIN(DB172,MAX(0,DB172/2-(DC179-DC180)/DB174/DB172))</f>
        <v>3.6</v>
      </c>
      <c r="DE183" s="38"/>
      <c r="DG183" s="8" t="s">
        <v>58</v>
      </c>
      <c r="DH183" s="6"/>
      <c r="DI183" s="6"/>
      <c r="DJ183" s="6"/>
      <c r="DK183" s="6"/>
      <c r="DL183" s="6"/>
      <c r="DM183" s="6"/>
      <c r="DN183" s="6"/>
      <c r="DO183" s="6"/>
      <c r="DS183" s="24">
        <f ca="1">MIN(DT172,MAX(0,DT172/2-(DS179-DS180)/DT173/DT172))</f>
        <v>1.9255208941854578</v>
      </c>
      <c r="DT183" s="24">
        <f ca="1">MIN(DT172,MAX(0,DT172/2-(DT179-DT180)/DT174/DT172))</f>
        <v>0</v>
      </c>
      <c r="DU183" s="24">
        <f ca="1">MIN(DT172,MAX(0,DT172/2-(DU179-DU180)/DT174/DT172))</f>
        <v>3.6</v>
      </c>
    </row>
    <row r="184" spans="1:125">
      <c r="C184" s="8" t="s">
        <v>66</v>
      </c>
      <c r="O184" s="24">
        <f ca="1">O179+(P173*P172/2-(O179-O180)/P172)*O183-P173*O183^2/2</f>
        <v>11.879947132241647</v>
      </c>
      <c r="P184" s="24">
        <f ca="1">P179+(P174*P172/2-(P179-P180)/P172)*P183-P174*P183^2/2</f>
        <v>13.717180411090871</v>
      </c>
      <c r="Q184" s="24">
        <f ca="1">Q179+(P174*P172/2-(Q179-Q180)/P172)*Q183-P174*Q183^2/2</f>
        <v>11.901692500692462</v>
      </c>
      <c r="S184" s="38"/>
      <c r="U184" s="8" t="s">
        <v>66</v>
      </c>
      <c r="AG184" s="24">
        <f ca="1">AG179+(AH173*AH172/2-(AG179-AG180)/AH172)*AG183-AH173*AG183^2/2</f>
        <v>6.7188651627166465</v>
      </c>
      <c r="AH184" s="24">
        <f ca="1">AH179+(AH174*AH172/2-(AH179-AH180)/AH172)*AH183-AH174*AH183^2/2</f>
        <v>14.961616605238889</v>
      </c>
      <c r="AI184" s="24">
        <f ca="1">AI179+(AH174*AH172/2-(AI179-AI180)/AH172)*AI183-AH174*AI183^2/2</f>
        <v>14.615681066789989</v>
      </c>
      <c r="AK184" s="38"/>
      <c r="AM184" s="8" t="s">
        <v>66</v>
      </c>
      <c r="AY184" s="24">
        <f ca="1">AY179+(AZ173*AZ172/2-(AY179-AY180)/AZ172)*AY183-AZ173*AY183^2/2</f>
        <v>13.425614626324595</v>
      </c>
      <c r="AZ184" s="24">
        <f ca="1">AZ179+(AZ174*AZ172/2-(AZ179-AZ180)/AZ172)*AZ183-AZ174*AZ183^2/2</f>
        <v>16.331922934259264</v>
      </c>
      <c r="BA184" s="24">
        <f ca="1">BA179+(AZ174*AZ172/2-(BA179-BA180)/AZ172)*BA183-AZ174*BA183^2/2</f>
        <v>8.6422020988683101</v>
      </c>
      <c r="BC184" s="38"/>
      <c r="BE184" s="8" t="s">
        <v>66</v>
      </c>
      <c r="BQ184" s="24">
        <f ca="1">BQ179+(BR173*BR172/2-(BQ179-BQ180)/BR172)*BQ183-BR173*BQ183^2/2</f>
        <v>26.900699303501796</v>
      </c>
      <c r="BR184" s="24">
        <f ca="1">BR179+(BR174*BR172/2-(BR179-BR180)/BR172)*BR183-BR174*BR183^2/2</f>
        <v>97.224099999999993</v>
      </c>
      <c r="BS184" s="24">
        <f ca="1">BS179+(BR174*BR172/2-(BS179-BS180)/BR172)*BS183-BR174*BS183^2/2</f>
        <v>143.50159999999997</v>
      </c>
      <c r="BU184" s="38"/>
      <c r="BW184" s="8" t="s">
        <v>66</v>
      </c>
      <c r="CI184" s="24">
        <f ca="1">CI179+(CJ173*CJ172/2-(CI179-CI180)/CJ172)*CI183-CJ173*CI183^2/2</f>
        <v>44.253570222378002</v>
      </c>
      <c r="CJ184" s="24">
        <f ca="1">CJ179+(CJ174*CJ172/2-(CJ179-CJ180)/CJ172)*CJ183-CJ174*CJ183^2/2</f>
        <v>137.65899999999999</v>
      </c>
      <c r="CK184" s="24">
        <f ca="1">CK179+(CJ174*CJ172/2-(CK179-CK180)/CJ172)*CK183-CJ174*CK183^2/2</f>
        <v>135.39360000000005</v>
      </c>
      <c r="CM184" s="38"/>
      <c r="CO184" s="8" t="s">
        <v>66</v>
      </c>
      <c r="DA184" s="24">
        <f ca="1">DA179+(DB173*DB172/2-(DA179-DA180)/DB172)*DA183-DB173*DA183^2/2</f>
        <v>42.190704268844186</v>
      </c>
      <c r="DB184" s="24">
        <f ca="1">DB179+(DB174*DB172/2-(DB179-DB180)/DB172)*DB183-DB174*DB183^2/2</f>
        <v>129.0557</v>
      </c>
      <c r="DC184" s="24">
        <f ca="1">DC179+(DB174*DB172/2-(DC179-DC180)/DB172)*DC183-DB174*DC183^2/2</f>
        <v>103.52129999999997</v>
      </c>
      <c r="DE184" s="38"/>
      <c r="DG184" s="8" t="s">
        <v>66</v>
      </c>
      <c r="DS184" s="24">
        <f ca="1">DS179+(DT173*DT172/2-(DS179-DS180)/DT172)*DS183-DT173*DS183^2/2</f>
        <v>42.190704268844186</v>
      </c>
      <c r="DT184" s="24">
        <f ca="1">DT179+(DT174*DT172/2-(DT179-DT180)/DT172)*DT183-DT174*DT183^2/2</f>
        <v>129.0557</v>
      </c>
      <c r="DU184" s="24">
        <f ca="1">DU179+(DT174*DT172/2-(DU179-DU180)/DT172)*DU183-DT174*DU183^2/2</f>
        <v>103.52129999999997</v>
      </c>
    </row>
    <row r="185" spans="1:125">
      <c r="S185" s="38"/>
      <c r="AK185" s="38"/>
      <c r="BC185" s="38"/>
      <c r="BU185" s="38"/>
      <c r="CM185" s="38"/>
      <c r="DE185" s="38"/>
    </row>
    <row r="186" spans="1:125" s="21" customFormat="1">
      <c r="D186" s="23" t="s">
        <v>32</v>
      </c>
      <c r="E186" s="23" t="s">
        <v>33</v>
      </c>
      <c r="F186" s="23" t="s">
        <v>34</v>
      </c>
      <c r="G186" s="23" t="s">
        <v>35</v>
      </c>
      <c r="H186" s="23" t="s">
        <v>36</v>
      </c>
      <c r="I186" s="23" t="s">
        <v>37</v>
      </c>
      <c r="J186" s="23" t="s">
        <v>39</v>
      </c>
      <c r="K186" s="23" t="s">
        <v>40</v>
      </c>
      <c r="L186" s="23" t="s">
        <v>41</v>
      </c>
      <c r="M186" s="23" t="s">
        <v>42</v>
      </c>
      <c r="N186" s="23" t="s">
        <v>53</v>
      </c>
      <c r="O186" s="20" t="s">
        <v>32</v>
      </c>
      <c r="P186" s="23" t="s">
        <v>51</v>
      </c>
      <c r="Q186" s="23" t="s">
        <v>52</v>
      </c>
      <c r="S186" s="40"/>
      <c r="V186" s="23" t="s">
        <v>32</v>
      </c>
      <c r="W186" s="23" t="s">
        <v>33</v>
      </c>
      <c r="X186" s="23" t="s">
        <v>34</v>
      </c>
      <c r="Y186" s="23" t="s">
        <v>35</v>
      </c>
      <c r="Z186" s="23" t="s">
        <v>36</v>
      </c>
      <c r="AA186" s="23" t="s">
        <v>37</v>
      </c>
      <c r="AB186" s="23" t="s">
        <v>39</v>
      </c>
      <c r="AC186" s="23" t="s">
        <v>40</v>
      </c>
      <c r="AD186" s="23" t="s">
        <v>41</v>
      </c>
      <c r="AE186" s="23" t="s">
        <v>42</v>
      </c>
      <c r="AF186" s="23" t="s">
        <v>53</v>
      </c>
      <c r="AG186" s="20" t="s">
        <v>32</v>
      </c>
      <c r="AH186" s="23" t="s">
        <v>51</v>
      </c>
      <c r="AI186" s="23" t="s">
        <v>52</v>
      </c>
      <c r="AK186" s="40"/>
      <c r="AN186" s="23" t="s">
        <v>32</v>
      </c>
      <c r="AO186" s="23" t="s">
        <v>33</v>
      </c>
      <c r="AP186" s="23" t="s">
        <v>34</v>
      </c>
      <c r="AQ186" s="23" t="s">
        <v>35</v>
      </c>
      <c r="AR186" s="23" t="s">
        <v>36</v>
      </c>
      <c r="AS186" s="23" t="s">
        <v>37</v>
      </c>
      <c r="AT186" s="23" t="s">
        <v>39</v>
      </c>
      <c r="AU186" s="23" t="s">
        <v>40</v>
      </c>
      <c r="AV186" s="23" t="s">
        <v>41</v>
      </c>
      <c r="AW186" s="23" t="s">
        <v>42</v>
      </c>
      <c r="AX186" s="23" t="s">
        <v>53</v>
      </c>
      <c r="AY186" s="20" t="s">
        <v>32</v>
      </c>
      <c r="AZ186" s="23" t="s">
        <v>51</v>
      </c>
      <c r="BA186" s="23" t="s">
        <v>52</v>
      </c>
      <c r="BC186" s="40"/>
      <c r="BF186" s="23" t="s">
        <v>32</v>
      </c>
      <c r="BG186" s="23" t="s">
        <v>33</v>
      </c>
      <c r="BH186" s="23" t="s">
        <v>34</v>
      </c>
      <c r="BI186" s="23" t="s">
        <v>35</v>
      </c>
      <c r="BJ186" s="23" t="s">
        <v>36</v>
      </c>
      <c r="BK186" s="23" t="s">
        <v>37</v>
      </c>
      <c r="BL186" s="23" t="s">
        <v>39</v>
      </c>
      <c r="BM186" s="23" t="s">
        <v>40</v>
      </c>
      <c r="BN186" s="23" t="s">
        <v>41</v>
      </c>
      <c r="BO186" s="23" t="s">
        <v>42</v>
      </c>
      <c r="BP186" s="23" t="s">
        <v>53</v>
      </c>
      <c r="BQ186" s="20" t="s">
        <v>32</v>
      </c>
      <c r="BR186" s="23" t="s">
        <v>51</v>
      </c>
      <c r="BS186" s="23" t="s">
        <v>52</v>
      </c>
      <c r="BU186" s="40"/>
      <c r="BX186" s="23" t="s">
        <v>32</v>
      </c>
      <c r="BY186" s="23" t="s">
        <v>33</v>
      </c>
      <c r="BZ186" s="23" t="s">
        <v>34</v>
      </c>
      <c r="CA186" s="23" t="s">
        <v>35</v>
      </c>
      <c r="CB186" s="23" t="s">
        <v>36</v>
      </c>
      <c r="CC186" s="23" t="s">
        <v>37</v>
      </c>
      <c r="CD186" s="23" t="s">
        <v>39</v>
      </c>
      <c r="CE186" s="23" t="s">
        <v>40</v>
      </c>
      <c r="CF186" s="23" t="s">
        <v>41</v>
      </c>
      <c r="CG186" s="23" t="s">
        <v>42</v>
      </c>
      <c r="CH186" s="23" t="s">
        <v>53</v>
      </c>
      <c r="CI186" s="20" t="s">
        <v>32</v>
      </c>
      <c r="CJ186" s="23" t="s">
        <v>51</v>
      </c>
      <c r="CK186" s="23" t="s">
        <v>52</v>
      </c>
      <c r="CM186" s="40"/>
      <c r="CP186" s="23" t="s">
        <v>32</v>
      </c>
      <c r="CQ186" s="23" t="s">
        <v>33</v>
      </c>
      <c r="CR186" s="23" t="s">
        <v>34</v>
      </c>
      <c r="CS186" s="23" t="s">
        <v>35</v>
      </c>
      <c r="CT186" s="23" t="s">
        <v>36</v>
      </c>
      <c r="CU186" s="23" t="s">
        <v>37</v>
      </c>
      <c r="CV186" s="23" t="s">
        <v>39</v>
      </c>
      <c r="CW186" s="23" t="s">
        <v>40</v>
      </c>
      <c r="CX186" s="23" t="s">
        <v>41</v>
      </c>
      <c r="CY186" s="23" t="s">
        <v>42</v>
      </c>
      <c r="CZ186" s="23" t="s">
        <v>53</v>
      </c>
      <c r="DA186" s="20" t="s">
        <v>32</v>
      </c>
      <c r="DB186" s="23" t="s">
        <v>51</v>
      </c>
      <c r="DC186" s="23" t="s">
        <v>52</v>
      </c>
      <c r="DE186" s="40"/>
      <c r="DH186" s="23" t="s">
        <v>32</v>
      </c>
      <c r="DI186" s="23" t="s">
        <v>33</v>
      </c>
      <c r="DJ186" s="23" t="s">
        <v>34</v>
      </c>
      <c r="DK186" s="23" t="s">
        <v>35</v>
      </c>
      <c r="DL186" s="23" t="s">
        <v>36</v>
      </c>
      <c r="DM186" s="23" t="s">
        <v>37</v>
      </c>
      <c r="DN186" s="23" t="s">
        <v>39</v>
      </c>
      <c r="DO186" s="23" t="s">
        <v>40</v>
      </c>
      <c r="DP186" s="23" t="s">
        <v>41</v>
      </c>
      <c r="DQ186" s="23" t="s">
        <v>42</v>
      </c>
      <c r="DR186" s="23" t="s">
        <v>53</v>
      </c>
      <c r="DS186" s="20" t="s">
        <v>32</v>
      </c>
      <c r="DT186" s="23" t="s">
        <v>51</v>
      </c>
      <c r="DU186" s="23" t="s">
        <v>52</v>
      </c>
    </row>
    <row r="187" spans="1:125" s="21" customFormat="1">
      <c r="A187" s="22" t="s">
        <v>38</v>
      </c>
      <c r="C187" s="8" t="s">
        <v>11</v>
      </c>
      <c r="D187" s="24">
        <f ca="1">D179+D181*F175/100-P173*F175^2/20000</f>
        <v>-16.514087499999999</v>
      </c>
      <c r="E187" s="24">
        <f ca="1">E179+E181*F175/100-P174*F175^2/20000</f>
        <v>-10.118324999999999</v>
      </c>
      <c r="F187" s="24">
        <f ca="1">F179-(F179-F180)/P172*F175/100</f>
        <v>18.708382978723403</v>
      </c>
      <c r="G187" s="24">
        <f ca="1">G179-(G179-G180)/P172*F175/100</f>
        <v>4.7073829787234045</v>
      </c>
      <c r="H187" s="24">
        <f ca="1">H179-(H179-H180)/P172*F175/100</f>
        <v>0.28136170212765954</v>
      </c>
      <c r="I187" s="24">
        <f ca="1">I179-(I179-I180)/P172*F175/100</f>
        <v>0.41455319148936171</v>
      </c>
      <c r="J187" s="24">
        <f ca="1">(ABS(F187)+ABS(H187))*SIGN(F187)</f>
        <v>18.989744680851061</v>
      </c>
      <c r="K187" s="24">
        <f ca="1">(ABS(G187)+ABS(I187))*SIGN(G187)</f>
        <v>5.1219361702127664</v>
      </c>
      <c r="L187" s="24">
        <f ca="1">(ABS(J187)+0.3*ABS(K187))*SIGN(J187)</f>
        <v>20.526325531914893</v>
      </c>
      <c r="M187" s="24">
        <f t="shared" ref="M187:M190" ca="1" si="623">(ABS(K187)+0.3*ABS(J187))*SIGN(K187)</f>
        <v>10.818859574468085</v>
      </c>
      <c r="N187" s="24">
        <f ca="1">IF($C$2&lt;=$C$3,L187,M187)</f>
        <v>20.526325531914893</v>
      </c>
      <c r="O187" s="24">
        <f ca="1">D187</f>
        <v>-16.514087499999999</v>
      </c>
      <c r="P187" s="24">
        <f ca="1">E187+N187</f>
        <v>10.408000531914894</v>
      </c>
      <c r="Q187" s="24">
        <f ca="1">E187-N187</f>
        <v>-30.644650531914891</v>
      </c>
      <c r="S187" s="35" t="s">
        <v>38</v>
      </c>
      <c r="U187" s="8" t="s">
        <v>11</v>
      </c>
      <c r="V187" s="24">
        <f ca="1">V179+V181*X175/100-AH173*X175^2/20000</f>
        <v>-11.6719375</v>
      </c>
      <c r="W187" s="24">
        <f ca="1">W179+W181*X175/100-AH174*X175^2/20000</f>
        <v>-7.1558250000000001</v>
      </c>
      <c r="X187" s="24">
        <f ca="1">X179-(X179-X180)/AH172*X175/100</f>
        <v>20.151052631578946</v>
      </c>
      <c r="Y187" s="24">
        <f ca="1">Y179-(Y179-Y180)/AH172*X175/100</f>
        <v>5.0693289473684207</v>
      </c>
      <c r="Z187" s="24">
        <f ca="1">Z179-(Z179-Z180)/AH172*X175/100</f>
        <v>0.3031447368421053</v>
      </c>
      <c r="AA187" s="24">
        <f ca="1">AA179-(AA179-AA180)/AH172*X175/100</f>
        <v>0.44594736842105265</v>
      </c>
      <c r="AB187" s="24">
        <f ca="1">(ABS(X187)+ABS(Z187))*SIGN(X187)</f>
        <v>20.454197368421053</v>
      </c>
      <c r="AC187" s="24">
        <f ca="1">(ABS(Y187)+ABS(AA187))*SIGN(Y187)</f>
        <v>5.5152763157894729</v>
      </c>
      <c r="AD187" s="24">
        <f ca="1">(ABS(AB187)+0.3*ABS(AC187))*SIGN(AB187)</f>
        <v>22.108780263157893</v>
      </c>
      <c r="AE187" s="24">
        <f t="shared" ref="AE187:AE190" ca="1" si="624">(ABS(AC187)+0.3*ABS(AB187))*SIGN(AC187)</f>
        <v>11.651535526315788</v>
      </c>
      <c r="AF187" s="24">
        <f ca="1">IF($C$2&lt;=$C$3,AD187,AE187)</f>
        <v>22.108780263157893</v>
      </c>
      <c r="AG187" s="24">
        <f ca="1">V187</f>
        <v>-11.6719375</v>
      </c>
      <c r="AH187" s="24">
        <f ca="1">W187+AF187</f>
        <v>14.952955263157893</v>
      </c>
      <c r="AI187" s="24">
        <f ca="1">W187-AF187</f>
        <v>-29.264605263157893</v>
      </c>
      <c r="AK187" s="35" t="s">
        <v>38</v>
      </c>
      <c r="AM187" s="8" t="s">
        <v>11</v>
      </c>
      <c r="AN187" s="24">
        <f ca="1">AN179+AN181*AP175/100-AZ173*AP175^2/20000</f>
        <v>-18.261774999999997</v>
      </c>
      <c r="AO187" s="24">
        <f ca="1">AO179+AO181*AP175/100-AZ174*AP175^2/20000</f>
        <v>-11.006</v>
      </c>
      <c r="AP187" s="24">
        <f ca="1">AP179-(AP179-AP180)/AZ172*AP175/100</f>
        <v>20.216550000000002</v>
      </c>
      <c r="AQ187" s="24">
        <f ca="1">AQ179-(AQ179-AQ180)/AZ172*AP175/100</f>
        <v>5.07775</v>
      </c>
      <c r="AR187" s="24">
        <f ca="1">AR179-(AR179-AR180)/AZ172*AP175/100</f>
        <v>0.30280000000000001</v>
      </c>
      <c r="AS187" s="24">
        <f ca="1">AS179-(AS179-AS180)/AZ172*AP175/100</f>
        <v>0.44555</v>
      </c>
      <c r="AT187" s="24">
        <f ca="1">(ABS(AP187)+ABS(AR187))*SIGN(AP187)</f>
        <v>20.519350000000003</v>
      </c>
      <c r="AU187" s="24">
        <f ca="1">(ABS(AQ187)+ABS(AS187))*SIGN(AQ187)</f>
        <v>5.5232999999999999</v>
      </c>
      <c r="AV187" s="24">
        <f ca="1">(ABS(AT187)+0.3*ABS(AU187))*SIGN(AT187)</f>
        <v>22.176340000000003</v>
      </c>
      <c r="AW187" s="24">
        <f t="shared" ref="AW187:AW190" ca="1" si="625">(ABS(AU187)+0.3*ABS(AT187))*SIGN(AU187)</f>
        <v>11.679105</v>
      </c>
      <c r="AX187" s="24">
        <f ca="1">IF($C$2&lt;=$C$3,AV187,AW187)</f>
        <v>22.176340000000003</v>
      </c>
      <c r="AY187" s="24">
        <f ca="1">AN187</f>
        <v>-18.261774999999997</v>
      </c>
      <c r="AZ187" s="24">
        <f ca="1">AO187+AX187</f>
        <v>11.170340000000003</v>
      </c>
      <c r="BA187" s="24">
        <f ca="1">AO187-AX187</f>
        <v>-33.182340000000003</v>
      </c>
      <c r="BC187" s="35" t="s">
        <v>38</v>
      </c>
      <c r="BE187" s="8" t="s">
        <v>11</v>
      </c>
      <c r="BF187" s="24">
        <f ca="1">BF179+BF181*BH175/100-BR173*BH175^2/20000</f>
        <v>-27.509224999999994</v>
      </c>
      <c r="BG187" s="24">
        <f ca="1">BG179+BG181*BH175/100-BR174*BH175^2/20000</f>
        <v>-16.465262500000001</v>
      </c>
      <c r="BH187" s="24">
        <f ca="1">BH179-(BH179-BH180)/BR172*BH175/100</f>
        <v>97.771937499999993</v>
      </c>
      <c r="BI187" s="24">
        <f ca="1">BI179-(BI179-BI180)/BR172*BH175/100</f>
        <v>24.589718749999999</v>
      </c>
      <c r="BJ187" s="24">
        <f ca="1">BJ179-(BJ179-BJ180)/BR172*BH175/100</f>
        <v>1.4641562499999998</v>
      </c>
      <c r="BK187" s="24">
        <f ca="1">BK179-(BK179-BK180)/BR172*BH175/100</f>
        <v>2.154671875</v>
      </c>
      <c r="BL187" s="24">
        <f ca="1">(ABS(BH187)+ABS(BJ187))*SIGN(BH187)</f>
        <v>99.236093749999995</v>
      </c>
      <c r="BM187" s="24">
        <f ca="1">(ABS(BI187)+ABS(BK187))*SIGN(BI187)</f>
        <v>26.744390625000001</v>
      </c>
      <c r="BN187" s="24">
        <f ca="1">(ABS(BL187)+0.3*ABS(BM187))*SIGN(BL187)</f>
        <v>107.25941093749999</v>
      </c>
      <c r="BO187" s="24">
        <f t="shared" ref="BO187:BO190" ca="1" si="626">(ABS(BM187)+0.3*ABS(BL187))*SIGN(BM187)</f>
        <v>56.515218750000003</v>
      </c>
      <c r="BP187" s="24">
        <f ca="1">IF($C$2&lt;=$C$3,BN187,BO187)</f>
        <v>107.25941093749999</v>
      </c>
      <c r="BQ187" s="24">
        <f ca="1">BF187</f>
        <v>-27.509224999999994</v>
      </c>
      <c r="BR187" s="24">
        <f ca="1">BG187+BP187</f>
        <v>90.794148437499985</v>
      </c>
      <c r="BS187" s="24">
        <f ca="1">BG187-BP187</f>
        <v>-123.7246734375</v>
      </c>
      <c r="BU187" s="35" t="s">
        <v>38</v>
      </c>
      <c r="BW187" s="8" t="s">
        <v>11</v>
      </c>
      <c r="BX187" s="24">
        <f ca="1">BX179+BX181*BZ175/100-CJ173*BZ175^2/20000</f>
        <v>-41.060874999999996</v>
      </c>
      <c r="BY187" s="24">
        <f ca="1">BY179+BY181*BZ175/100-CJ174*BZ175^2/20000</f>
        <v>-24.534962500000002</v>
      </c>
      <c r="BZ187" s="24">
        <f ca="1">BZ179-(BZ179-BZ180)/CJ172*BZ175/100</f>
        <v>140.41891666666666</v>
      </c>
      <c r="CA187" s="24">
        <f ca="1">CA179-(CA179-CA180)/CJ172*BZ175/100</f>
        <v>35.307749999999999</v>
      </c>
      <c r="CB187" s="24">
        <f ca="1">CB179-(CB179-CB180)/CJ172*BZ175/100</f>
        <v>2.1074166666666665</v>
      </c>
      <c r="CC187" s="24">
        <f ca="1">CC179-(CC179-CC180)/CJ172*BZ175/100</f>
        <v>3.1012499999999998</v>
      </c>
      <c r="CD187" s="24">
        <f ca="1">(ABS(BZ187)+ABS(CB187))*SIGN(BZ187)</f>
        <v>142.52633333333333</v>
      </c>
      <c r="CE187" s="24">
        <f ca="1">(ABS(CA187)+ABS(CC187))*SIGN(CA187)</f>
        <v>38.408999999999999</v>
      </c>
      <c r="CF187" s="24">
        <f ca="1">(ABS(CD187)+0.3*ABS(CE187))*SIGN(CD187)</f>
        <v>154.04903333333331</v>
      </c>
      <c r="CG187" s="24">
        <f t="shared" ref="CG187:CG190" ca="1" si="627">(ABS(CE187)+0.3*ABS(CD187))*SIGN(CE187)</f>
        <v>81.166899999999998</v>
      </c>
      <c r="CH187" s="24">
        <f ca="1">IF($C$2&lt;=$C$3,CF187,CG187)</f>
        <v>154.04903333333331</v>
      </c>
      <c r="CI187" s="24">
        <f ca="1">BX187</f>
        <v>-41.060874999999996</v>
      </c>
      <c r="CJ187" s="24">
        <f ca="1">BY187+CH187</f>
        <v>129.51407083333331</v>
      </c>
      <c r="CK187" s="24">
        <f ca="1">BY187-CH187</f>
        <v>-178.58399583333332</v>
      </c>
      <c r="CM187" s="35" t="s">
        <v>38</v>
      </c>
      <c r="CO187" s="8" t="s">
        <v>11</v>
      </c>
      <c r="CP187" s="24">
        <f ca="1">CP179+CP181*CR175/100-DB173*CR175^2/20000</f>
        <v>-28.628424999999996</v>
      </c>
      <c r="CQ187" s="24">
        <f ca="1">CQ179+CQ181*CR175/100-DB174*CR175^2/20000</f>
        <v>-17.110312500000003</v>
      </c>
      <c r="CR187" s="24">
        <f ca="1">CR179-(CR179-CR180)/DB172*CR175/100</f>
        <v>126.29793055555555</v>
      </c>
      <c r="CS187" s="24">
        <f ca="1">CS179-(CS179-CS180)/DB172*CR175/100</f>
        <v>31.777652777777778</v>
      </c>
      <c r="CT187" s="24">
        <f ca="1">CT179-(CT179-CT180)/DB172*CR175/100</f>
        <v>1.8971388888888889</v>
      </c>
      <c r="CU187" s="24">
        <f ca="1">CU179-(CU179-CU180)/DB172*CR175/100</f>
        <v>2.7914861111111113</v>
      </c>
      <c r="CV187" s="24">
        <f ca="1">(ABS(CR187)+ABS(CT187))*SIGN(CR187)</f>
        <v>128.19506944444444</v>
      </c>
      <c r="CW187" s="24">
        <f ca="1">(ABS(CS187)+ABS(CU187))*SIGN(CS187)</f>
        <v>34.569138888888887</v>
      </c>
      <c r="CX187" s="24">
        <f ca="1">(ABS(CV187)+0.3*ABS(CW187))*SIGN(CV187)</f>
        <v>138.56581111111112</v>
      </c>
      <c r="CY187" s="24">
        <f t="shared" ref="CY187:CY190" ca="1" si="628">(ABS(CW187)+0.3*ABS(CV187))*SIGN(CW187)</f>
        <v>73.027659722222211</v>
      </c>
      <c r="CZ187" s="24">
        <f ca="1">IF($C$2&lt;=$C$3,CX187,CY187)</f>
        <v>138.56581111111112</v>
      </c>
      <c r="DA187" s="24">
        <f ca="1">CP187</f>
        <v>-28.628424999999996</v>
      </c>
      <c r="DB187" s="24">
        <f ca="1">CQ187+CZ187</f>
        <v>121.45549861111111</v>
      </c>
      <c r="DC187" s="24">
        <f ca="1">CQ187-CZ187</f>
        <v>-155.67612361111111</v>
      </c>
      <c r="DE187" s="35" t="s">
        <v>38</v>
      </c>
      <c r="DG187" s="8" t="s">
        <v>11</v>
      </c>
      <c r="DH187" s="24">
        <f ca="1">DH179+DH181*DJ175/100-DT173*DJ175^2/20000</f>
        <v>-28.628424999999996</v>
      </c>
      <c r="DI187" s="24">
        <f ca="1">DI179+DI181*DJ175/100-DT174*DJ175^2/20000</f>
        <v>-17.110312500000003</v>
      </c>
      <c r="DJ187" s="24">
        <f ca="1">DJ179-(DJ179-DJ180)/DT172*DJ175/100</f>
        <v>126.29793055555555</v>
      </c>
      <c r="DK187" s="24">
        <f ca="1">DK179-(DK179-DK180)/DT172*DJ175/100</f>
        <v>31.777652777777778</v>
      </c>
      <c r="DL187" s="24">
        <f ca="1">DL179-(DL179-DL180)/DT172*DJ175/100</f>
        <v>1.8971388888888889</v>
      </c>
      <c r="DM187" s="24">
        <f ca="1">DM179-(DM179-DM180)/DT172*DJ175/100</f>
        <v>2.7914861111111113</v>
      </c>
      <c r="DN187" s="24">
        <f ca="1">(ABS(DJ187)+ABS(DL187))*SIGN(DJ187)</f>
        <v>128.19506944444444</v>
      </c>
      <c r="DO187" s="24">
        <f ca="1">(ABS(DK187)+ABS(DM187))*SIGN(DK187)</f>
        <v>34.569138888888887</v>
      </c>
      <c r="DP187" s="24">
        <f ca="1">(ABS(DN187)+0.3*ABS(DO187))*SIGN(DN187)</f>
        <v>138.56581111111112</v>
      </c>
      <c r="DQ187" s="24">
        <f t="shared" ref="DQ187:DQ190" ca="1" si="629">(ABS(DO187)+0.3*ABS(DN187))*SIGN(DO187)</f>
        <v>73.027659722222211</v>
      </c>
      <c r="DR187" s="24">
        <f ca="1">IF($C$2&lt;=$C$3,DP187,DQ187)</f>
        <v>138.56581111111112</v>
      </c>
      <c r="DS187" s="24">
        <f ca="1">DH187</f>
        <v>-28.628424999999996</v>
      </c>
      <c r="DT187" s="24">
        <f ca="1">DI187+DR187</f>
        <v>121.45549861111111</v>
      </c>
      <c r="DU187" s="24">
        <f ca="1">DI187-DR187</f>
        <v>-155.67612361111111</v>
      </c>
    </row>
    <row r="188" spans="1:125" s="21" customFormat="1">
      <c r="C188" s="8" t="s">
        <v>10</v>
      </c>
      <c r="D188" s="24">
        <f ca="1">D180-D182*F176/100-P173*F176^2/20000</f>
        <v>-18.3528375</v>
      </c>
      <c r="E188" s="24">
        <f ca="1">E180-E182*F176/100-P174*F176^2/20000</f>
        <v>-11.246525</v>
      </c>
      <c r="F188" s="24">
        <f ca="1">F180-(F180-F179)/P172*F175/100</f>
        <v>-17.624382978723403</v>
      </c>
      <c r="G188" s="24">
        <f ca="1">G180-(G180-G179)/P172*F175/100</f>
        <v>-4.4333829787234045</v>
      </c>
      <c r="H188" s="24">
        <f ca="1">H180-(H180-H179)/P172*F175/100</f>
        <v>-0.26536170212765953</v>
      </c>
      <c r="I188" s="24">
        <f ca="1">I180-(I180-I179)/P172*F175/100</f>
        <v>-0.39055319148936168</v>
      </c>
      <c r="J188" s="24">
        <f t="shared" ref="J188:K190" ca="1" si="630">(ABS(F188)+ABS(H188))*SIGN(F188)</f>
        <v>-17.889744680851063</v>
      </c>
      <c r="K188" s="24">
        <f t="shared" ca="1" si="630"/>
        <v>-4.8239361702127663</v>
      </c>
      <c r="L188" s="24">
        <f t="shared" ref="L188:L190" ca="1" si="631">(ABS(J188)+0.3*ABS(K188))*SIGN(J188)</f>
        <v>-19.336925531914893</v>
      </c>
      <c r="M188" s="24">
        <f t="shared" ca="1" si="623"/>
        <v>-10.190859574468085</v>
      </c>
      <c r="N188" s="24">
        <f ca="1">IF($C$2&lt;=$C$3,L188,M188)</f>
        <v>-19.336925531914893</v>
      </c>
      <c r="O188" s="24">
        <f t="shared" ref="O188:O190" ca="1" si="632">D188</f>
        <v>-18.3528375</v>
      </c>
      <c r="P188" s="24">
        <f t="shared" ref="P188:P190" ca="1" si="633">E188+N188</f>
        <v>-30.583450531914892</v>
      </c>
      <c r="Q188" s="24">
        <f t="shared" ref="Q188:Q190" ca="1" si="634">E188-N188</f>
        <v>8.0904005319148933</v>
      </c>
      <c r="S188" s="40"/>
      <c r="U188" s="8" t="s">
        <v>10</v>
      </c>
      <c r="V188" s="24">
        <f ca="1">V180-V182*X176/100-AH173*X176^2/20000</f>
        <v>-11.9778375</v>
      </c>
      <c r="W188" s="24">
        <f ca="1">W180-W182*X176/100-AH174*X176^2/20000</f>
        <v>-7.319725</v>
      </c>
      <c r="X188" s="24">
        <f ca="1">X180-(X180-X179)/AH172*X175/100</f>
        <v>-19.981052631578947</v>
      </c>
      <c r="Y188" s="24">
        <f ca="1">Y180-(Y180-Y179)/AH172*X175/100</f>
        <v>-5.0263289473684205</v>
      </c>
      <c r="Z188" s="24">
        <f ca="1">Z180-(Z180-Z179)/AH172*X175/100</f>
        <v>-0.3001447368421053</v>
      </c>
      <c r="AA188" s="24">
        <f ca="1">AA180-(AA180-AA179)/AH172*X175/100</f>
        <v>-0.44194736842105264</v>
      </c>
      <c r="AB188" s="24">
        <f t="shared" ref="AB188:AC190" ca="1" si="635">(ABS(X188)+ABS(Z188))*SIGN(X188)</f>
        <v>-20.281197368421054</v>
      </c>
      <c r="AC188" s="24">
        <f t="shared" ca="1" si="635"/>
        <v>-5.4682763157894732</v>
      </c>
      <c r="AD188" s="24">
        <f t="shared" ref="AD188:AD190" ca="1" si="636">(ABS(AB188)+0.3*ABS(AC188))*SIGN(AB188)</f>
        <v>-21.921680263157896</v>
      </c>
      <c r="AE188" s="24">
        <f t="shared" ca="1" si="624"/>
        <v>-11.55263552631579</v>
      </c>
      <c r="AF188" s="24">
        <f ca="1">IF($C$2&lt;=$C$3,AD188,AE188)</f>
        <v>-21.921680263157896</v>
      </c>
      <c r="AG188" s="24">
        <f t="shared" ref="AG188:AG190" ca="1" si="637">V188</f>
        <v>-11.9778375</v>
      </c>
      <c r="AH188" s="24">
        <f t="shared" ref="AH188:AH190" ca="1" si="638">W188+AF188</f>
        <v>-29.241405263157894</v>
      </c>
      <c r="AI188" s="24">
        <f t="shared" ref="AI188:AI190" ca="1" si="639">W188-AF188</f>
        <v>14.601955263157896</v>
      </c>
      <c r="AK188" s="40"/>
      <c r="AM188" s="8" t="s">
        <v>10</v>
      </c>
      <c r="AN188" s="24">
        <f ca="1">AN180-AN182*AP176/100-AZ173*AP176^2/20000</f>
        <v>-20.257075</v>
      </c>
      <c r="AO188" s="24">
        <f ca="1">AO180-AO182*AP176/100-AZ174*AP176^2/20000</f>
        <v>-12.195</v>
      </c>
      <c r="AP188" s="24">
        <f ca="1">AP180-(AP180-AP179)/AZ172*AP175/100</f>
        <v>-13.721549999999999</v>
      </c>
      <c r="AQ188" s="24">
        <f ca="1">AQ180-(AQ180-AQ179)/AZ172*AP175/100</f>
        <v>-3.4407500000000004</v>
      </c>
      <c r="AR188" s="24">
        <f ca="1">AR180-(AR180-AR179)/AZ172*AP175/100</f>
        <v>-0.20480000000000001</v>
      </c>
      <c r="AS188" s="24">
        <f ca="1">AS180-(AS180-AS179)/AZ172*AP175/100</f>
        <v>-0.30055000000000004</v>
      </c>
      <c r="AT188" s="24">
        <f t="shared" ref="AT188:AU190" ca="1" si="640">(ABS(AP188)+ABS(AR188))*SIGN(AP188)</f>
        <v>-13.926349999999999</v>
      </c>
      <c r="AU188" s="24">
        <f t="shared" ca="1" si="640"/>
        <v>-3.7413000000000003</v>
      </c>
      <c r="AV188" s="24">
        <f t="shared" ref="AV188:AV190" ca="1" si="641">(ABS(AT188)+0.3*ABS(AU188))*SIGN(AT188)</f>
        <v>-15.048739999999999</v>
      </c>
      <c r="AW188" s="24">
        <f t="shared" ca="1" si="625"/>
        <v>-7.9192049999999998</v>
      </c>
      <c r="AX188" s="24">
        <f ca="1">IF($C$2&lt;=$C$3,AV188,AW188)</f>
        <v>-15.048739999999999</v>
      </c>
      <c r="AY188" s="24">
        <f t="shared" ref="AY188:AY190" ca="1" si="642">AN188</f>
        <v>-20.257075</v>
      </c>
      <c r="AZ188" s="24">
        <f t="shared" ref="AZ188:AZ190" ca="1" si="643">AO188+AX188</f>
        <v>-27.243739999999999</v>
      </c>
      <c r="BA188" s="24">
        <f t="shared" ref="BA188:BA190" ca="1" si="644">AO188-AX188</f>
        <v>2.8537399999999984</v>
      </c>
      <c r="BC188" s="40"/>
      <c r="BE188" s="8" t="s">
        <v>10</v>
      </c>
      <c r="BF188" s="24">
        <f ca="1">BF180-BF182*BH176/100-BR173*BH176^2/20000</f>
        <v>-22.736025000000001</v>
      </c>
      <c r="BG188" s="24">
        <f ca="1">BG180-BG182*BH176/100-BR174*BH176^2/20000</f>
        <v>-13.648162500000002</v>
      </c>
      <c r="BH188" s="24">
        <f ca="1">BH180-(BH180-BH179)/BR172*BH175/100</f>
        <v>-146.8539375</v>
      </c>
      <c r="BI188" s="24">
        <f ca="1">BI180-(BI180-BI179)/BR172*BH175/100</f>
        <v>-36.95371875</v>
      </c>
      <c r="BJ188" s="24">
        <f ca="1">BJ180-(BJ180-BJ179)/BR172*BH175/100</f>
        <v>-2.2061562499999998</v>
      </c>
      <c r="BK188" s="24">
        <f ca="1">BK180-(BK180-BK179)/BR172*BH175/100</f>
        <v>-3.2456718749999998</v>
      </c>
      <c r="BL188" s="24">
        <f t="shared" ref="BL188:BM190" ca="1" si="645">(ABS(BH188)+ABS(BJ188))*SIGN(BH188)</f>
        <v>-149.06009374999999</v>
      </c>
      <c r="BM188" s="24">
        <f t="shared" ca="1" si="645"/>
        <v>-40.199390624999999</v>
      </c>
      <c r="BN188" s="24">
        <f t="shared" ref="BN188:BN190" ca="1" si="646">(ABS(BL188)+0.3*ABS(BM188))*SIGN(BL188)</f>
        <v>-161.11991093749998</v>
      </c>
      <c r="BO188" s="24">
        <f t="shared" ca="1" si="626"/>
        <v>-84.917418749999996</v>
      </c>
      <c r="BP188" s="24">
        <f ca="1">IF($C$2&lt;=$C$3,BN188,BO188)</f>
        <v>-161.11991093749998</v>
      </c>
      <c r="BQ188" s="24">
        <f t="shared" ref="BQ188:BQ190" ca="1" si="647">BF188</f>
        <v>-22.736025000000001</v>
      </c>
      <c r="BR188" s="24">
        <f t="shared" ref="BR188:BR190" ca="1" si="648">BG188+BP188</f>
        <v>-174.76807343749999</v>
      </c>
      <c r="BS188" s="24">
        <f t="shared" ref="BS188:BS190" ca="1" si="649">BG188-BP188</f>
        <v>147.47174843749997</v>
      </c>
      <c r="BU188" s="40"/>
      <c r="BW188" s="8" t="s">
        <v>10</v>
      </c>
      <c r="BX188" s="24">
        <f ca="1">BX180-BX182*BZ176/100-CJ173*BZ176^2/20000</f>
        <v>-45.20277500000001</v>
      </c>
      <c r="BY188" s="24">
        <f ca="1">BY180-BY182*BZ176/100-CJ174*BZ176^2/20000</f>
        <v>-27.065862500000001</v>
      </c>
      <c r="BZ188" s="24">
        <f ca="1">BZ180-(BZ180-BZ179)/CJ172*BZ175/100</f>
        <v>-141.12191666666666</v>
      </c>
      <c r="CA188" s="24">
        <f ca="1">CA180-(CA180-CA179)/CJ172*BZ175/100</f>
        <v>-35.484749999999998</v>
      </c>
      <c r="CB188" s="24">
        <f ca="1">CB180-(CB180-CB179)/CJ172*BZ175/100</f>
        <v>-2.1184166666666666</v>
      </c>
      <c r="CC188" s="24">
        <f ca="1">CC180-(CC180-CC179)/CJ172*BZ175/100</f>
        <v>-3.11625</v>
      </c>
      <c r="CD188" s="24">
        <f t="shared" ref="CD188:CE190" ca="1" si="650">(ABS(BZ188)+ABS(CB188))*SIGN(BZ188)</f>
        <v>-143.24033333333333</v>
      </c>
      <c r="CE188" s="24">
        <f t="shared" ca="1" si="650"/>
        <v>-38.600999999999999</v>
      </c>
      <c r="CF188" s="24">
        <f t="shared" ref="CF188:CF190" ca="1" si="651">(ABS(CD188)+0.3*ABS(CE188))*SIGN(CD188)</f>
        <v>-154.82063333333332</v>
      </c>
      <c r="CG188" s="24">
        <f t="shared" ca="1" si="627"/>
        <v>-81.573099999999997</v>
      </c>
      <c r="CH188" s="24">
        <f ca="1">IF($C$2&lt;=$C$3,CF188,CG188)</f>
        <v>-154.82063333333332</v>
      </c>
      <c r="CI188" s="24">
        <f t="shared" ref="CI188:CI190" ca="1" si="652">BX188</f>
        <v>-45.20277500000001</v>
      </c>
      <c r="CJ188" s="24">
        <f t="shared" ref="CJ188:CJ190" ca="1" si="653">BY188+CH188</f>
        <v>-181.88649583333333</v>
      </c>
      <c r="CK188" s="24">
        <f t="shared" ref="CK188:CK190" ca="1" si="654">BY188-CH188</f>
        <v>127.75477083333331</v>
      </c>
      <c r="CM188" s="40"/>
      <c r="CO188" s="8" t="s">
        <v>10</v>
      </c>
      <c r="CP188" s="24">
        <f ca="1">CP180-CP182*CR176/100-DB173*CR176^2/20000</f>
        <v>-24.114025000000002</v>
      </c>
      <c r="CQ188" s="24">
        <f ca="1">CQ180-CQ182*CR176/100-DB174*CR176^2/20000</f>
        <v>-14.439112500000002</v>
      </c>
      <c r="CR188" s="24">
        <f ca="1">CR180-(CR180-CR179)/DB172*CR175/100</f>
        <v>-89.00693055555557</v>
      </c>
      <c r="CS188" s="24">
        <f ca="1">CS180-(CS180-CS179)/DB172*CR175/100</f>
        <v>-22.38065277777778</v>
      </c>
      <c r="CT188" s="24">
        <f ca="1">CT180-(CT180-CT179)/DB172*CR175/100</f>
        <v>-1.3331388888888891</v>
      </c>
      <c r="CU188" s="24">
        <f ca="1">CU180-(CU180-CU179)/DB172*CR175/100</f>
        <v>-1.9604861111111109</v>
      </c>
      <c r="CV188" s="24">
        <f t="shared" ref="CV188:CW190" ca="1" si="655">(ABS(CR188)+ABS(CT188))*SIGN(CR188)</f>
        <v>-90.340069444444453</v>
      </c>
      <c r="CW188" s="24">
        <f t="shared" ca="1" si="655"/>
        <v>-24.341138888888892</v>
      </c>
      <c r="CX188" s="24">
        <f t="shared" ref="CX188:CX190" ca="1" si="656">(ABS(CV188)+0.3*ABS(CW188))*SIGN(CV188)</f>
        <v>-97.642411111111116</v>
      </c>
      <c r="CY188" s="24">
        <f t="shared" ca="1" si="628"/>
        <v>-51.443159722222227</v>
      </c>
      <c r="CZ188" s="24">
        <f ca="1">IF($C$2&lt;=$C$3,CX188,CY188)</f>
        <v>-97.642411111111116</v>
      </c>
      <c r="DA188" s="24">
        <f t="shared" ref="DA188:DA190" ca="1" si="657">CP188</f>
        <v>-24.114025000000002</v>
      </c>
      <c r="DB188" s="24">
        <f t="shared" ref="DB188:DB190" ca="1" si="658">CQ188+CZ188</f>
        <v>-112.08152361111112</v>
      </c>
      <c r="DC188" s="24">
        <f t="shared" ref="DC188:DC190" ca="1" si="659">CQ188-CZ188</f>
        <v>83.203298611111109</v>
      </c>
      <c r="DE188" s="40"/>
      <c r="DG188" s="8" t="s">
        <v>10</v>
      </c>
      <c r="DH188" s="24">
        <f ca="1">DH180-DH182*DJ176/100-DT173*DJ176^2/20000</f>
        <v>-7.8578250000000036</v>
      </c>
      <c r="DI188" s="24">
        <f ca="1">DI180-DI182*DJ176/100-DT174*DJ176^2/20000</f>
        <v>-4.7138125000000022</v>
      </c>
      <c r="DJ188" s="24">
        <f ca="1">DJ180-(DJ180-DJ179)/DT172*DJ175/100</f>
        <v>-89.00693055555557</v>
      </c>
      <c r="DK188" s="24">
        <f ca="1">DK180-(DK180-DK179)/DT172*DJ175/100</f>
        <v>-22.38065277777778</v>
      </c>
      <c r="DL188" s="24">
        <f ca="1">DL180-(DL180-DL179)/DT172*DJ175/100</f>
        <v>-1.3331388888888891</v>
      </c>
      <c r="DM188" s="24">
        <f ca="1">DM180-(DM180-DM179)/DT172*DJ175/100</f>
        <v>-1.9604861111111109</v>
      </c>
      <c r="DN188" s="24">
        <f t="shared" ref="DN188:DO190" ca="1" si="660">(ABS(DJ188)+ABS(DL188))*SIGN(DJ188)</f>
        <v>-90.340069444444453</v>
      </c>
      <c r="DO188" s="24">
        <f t="shared" ca="1" si="660"/>
        <v>-24.341138888888892</v>
      </c>
      <c r="DP188" s="24">
        <f t="shared" ref="DP188:DP190" ca="1" si="661">(ABS(DN188)+0.3*ABS(DO188))*SIGN(DN188)</f>
        <v>-97.642411111111116</v>
      </c>
      <c r="DQ188" s="24">
        <f t="shared" ca="1" si="629"/>
        <v>-51.443159722222227</v>
      </c>
      <c r="DR188" s="24">
        <f ca="1">IF($C$2&lt;=$C$3,DP188,DQ188)</f>
        <v>-97.642411111111116</v>
      </c>
      <c r="DS188" s="24">
        <f t="shared" ref="DS188:DS190" ca="1" si="662">DH188</f>
        <v>-7.8578250000000036</v>
      </c>
      <c r="DT188" s="24">
        <f t="shared" ref="DT188:DT190" ca="1" si="663">DI188+DR188</f>
        <v>-102.35622361111112</v>
      </c>
      <c r="DU188" s="24">
        <f t="shared" ref="DU188:DU190" ca="1" si="664">DI188-DR188</f>
        <v>92.928598611111113</v>
      </c>
    </row>
    <row r="189" spans="1:125" s="21" customFormat="1">
      <c r="C189" s="8" t="s">
        <v>9</v>
      </c>
      <c r="D189" s="24">
        <f ca="1">D181-P173*F175/100</f>
        <v>26.224499999999999</v>
      </c>
      <c r="E189" s="24">
        <f ca="1">E181-P174*F175/100</f>
        <v>16.068000000000001</v>
      </c>
      <c r="F189" s="24">
        <f t="shared" ref="F189:I190" ca="1" si="665">F181</f>
        <v>-8.2579999999999991</v>
      </c>
      <c r="G189" s="24">
        <f t="shared" ca="1" si="665"/>
        <v>-2.0779999999999998</v>
      </c>
      <c r="H189" s="24">
        <f t="shared" ca="1" si="665"/>
        <v>-0.124</v>
      </c>
      <c r="I189" s="24">
        <f t="shared" ca="1" si="665"/>
        <v>-0.183</v>
      </c>
      <c r="J189" s="24">
        <f t="shared" ca="1" si="630"/>
        <v>-8.3819999999999997</v>
      </c>
      <c r="K189" s="24">
        <f t="shared" ca="1" si="630"/>
        <v>-2.2609999999999997</v>
      </c>
      <c r="L189" s="24">
        <f t="shared" ca="1" si="631"/>
        <v>-9.0602999999999998</v>
      </c>
      <c r="M189" s="24">
        <f t="shared" ca="1" si="623"/>
        <v>-4.775599999999999</v>
      </c>
      <c r="N189" s="24">
        <f ca="1">IF($C$2&lt;=$C$3,L189,M189)</f>
        <v>-9.0602999999999998</v>
      </c>
      <c r="O189" s="24">
        <f t="shared" ca="1" si="632"/>
        <v>26.224499999999999</v>
      </c>
      <c r="P189" s="24">
        <f t="shared" ca="1" si="633"/>
        <v>7.0077000000000016</v>
      </c>
      <c r="Q189" s="24">
        <f t="shared" ca="1" si="634"/>
        <v>25.128300000000003</v>
      </c>
      <c r="S189" s="40"/>
      <c r="U189" s="8" t="s">
        <v>9</v>
      </c>
      <c r="V189" s="24">
        <f ca="1">V181-AH173*X175/100</f>
        <v>21.105499999999999</v>
      </c>
      <c r="W189" s="24">
        <f ca="1">W181-AH174*X175/100</f>
        <v>12.938000000000001</v>
      </c>
      <c r="X189" s="24">
        <f t="shared" ref="X189:AA190" ca="1" si="666">X181</f>
        <v>-11.465999999999999</v>
      </c>
      <c r="Y189" s="24">
        <f t="shared" ca="1" si="666"/>
        <v>-2.8839999999999999</v>
      </c>
      <c r="Z189" s="24">
        <f t="shared" ca="1" si="666"/>
        <v>-0.17199999999999999</v>
      </c>
      <c r="AA189" s="24">
        <f t="shared" ca="1" si="666"/>
        <v>-0.254</v>
      </c>
      <c r="AB189" s="24">
        <f t="shared" ca="1" si="635"/>
        <v>-11.638</v>
      </c>
      <c r="AC189" s="24">
        <f t="shared" ca="1" si="635"/>
        <v>-3.1379999999999999</v>
      </c>
      <c r="AD189" s="24">
        <f t="shared" ca="1" si="636"/>
        <v>-12.5794</v>
      </c>
      <c r="AE189" s="24">
        <f t="shared" ca="1" si="624"/>
        <v>-6.6294000000000004</v>
      </c>
      <c r="AF189" s="24">
        <f ca="1">IF($C$2&lt;=$C$3,AD189,AE189)</f>
        <v>-12.5794</v>
      </c>
      <c r="AG189" s="24">
        <f t="shared" ca="1" si="637"/>
        <v>21.105499999999999</v>
      </c>
      <c r="AH189" s="24">
        <f t="shared" ca="1" si="638"/>
        <v>0.35860000000000092</v>
      </c>
      <c r="AI189" s="24">
        <f t="shared" ca="1" si="639"/>
        <v>25.517400000000002</v>
      </c>
      <c r="AK189" s="40"/>
      <c r="AM189" s="8" t="s">
        <v>9</v>
      </c>
      <c r="AN189" s="24">
        <f ca="1">AN181-AZ173*AP175/100</f>
        <v>47.672000000000004</v>
      </c>
      <c r="AO189" s="24">
        <f ca="1">AO181-AZ174*AP175/100</f>
        <v>28.72</v>
      </c>
      <c r="AP189" s="24">
        <f t="shared" ref="AP189:AS190" ca="1" si="667">AP181</f>
        <v>-12.57</v>
      </c>
      <c r="AQ189" s="24">
        <f t="shared" ca="1" si="667"/>
        <v>-3.1549999999999998</v>
      </c>
      <c r="AR189" s="24">
        <f t="shared" ca="1" si="667"/>
        <v>-0.188</v>
      </c>
      <c r="AS189" s="24">
        <f t="shared" ca="1" si="667"/>
        <v>-0.27600000000000002</v>
      </c>
      <c r="AT189" s="24">
        <f t="shared" ca="1" si="640"/>
        <v>-12.758000000000001</v>
      </c>
      <c r="AU189" s="24">
        <f t="shared" ca="1" si="640"/>
        <v>-3.431</v>
      </c>
      <c r="AV189" s="24">
        <f t="shared" ca="1" si="641"/>
        <v>-13.7873</v>
      </c>
      <c r="AW189" s="24">
        <f t="shared" ca="1" si="625"/>
        <v>-7.2584</v>
      </c>
      <c r="AX189" s="24">
        <f ca="1">IF($C$2&lt;=$C$3,AV189,AW189)</f>
        <v>-13.7873</v>
      </c>
      <c r="AY189" s="24">
        <f t="shared" ca="1" si="642"/>
        <v>47.672000000000004</v>
      </c>
      <c r="AZ189" s="24">
        <f t="shared" ca="1" si="643"/>
        <v>14.932699999999999</v>
      </c>
      <c r="BA189" s="24">
        <f t="shared" ca="1" si="644"/>
        <v>42.507300000000001</v>
      </c>
      <c r="BC189" s="40"/>
      <c r="BE189" s="8" t="s">
        <v>9</v>
      </c>
      <c r="BF189" s="24">
        <f ca="1">BF181-BR173*BH175/100</f>
        <v>78.799000000000007</v>
      </c>
      <c r="BG189" s="24">
        <f ca="1">BG181-BR174*BH175/100</f>
        <v>47.118499999999997</v>
      </c>
      <c r="BH189" s="24">
        <f t="shared" ref="BH189:BK190" ca="1" si="668">BH181</f>
        <v>-84.352999999999994</v>
      </c>
      <c r="BI189" s="24">
        <f t="shared" ca="1" si="668"/>
        <v>-21.222000000000001</v>
      </c>
      <c r="BJ189" s="24">
        <f t="shared" ca="1" si="668"/>
        <v>-1.266</v>
      </c>
      <c r="BK189" s="24">
        <f t="shared" ca="1" si="668"/>
        <v>-1.8620000000000001</v>
      </c>
      <c r="BL189" s="24">
        <f t="shared" ca="1" si="645"/>
        <v>-85.619</v>
      </c>
      <c r="BM189" s="24">
        <f t="shared" ca="1" si="645"/>
        <v>-23.084000000000003</v>
      </c>
      <c r="BN189" s="24">
        <f t="shared" ca="1" si="646"/>
        <v>-92.544200000000004</v>
      </c>
      <c r="BO189" s="24">
        <f t="shared" ca="1" si="626"/>
        <v>-48.7697</v>
      </c>
      <c r="BP189" s="24">
        <f ca="1">IF($C$2&lt;=$C$3,BN189,BO189)</f>
        <v>-92.544200000000004</v>
      </c>
      <c r="BQ189" s="24">
        <f t="shared" ca="1" si="647"/>
        <v>78.799000000000007</v>
      </c>
      <c r="BR189" s="24">
        <f t="shared" ca="1" si="648"/>
        <v>-45.425700000000006</v>
      </c>
      <c r="BS189" s="24">
        <f t="shared" ca="1" si="649"/>
        <v>139.6627</v>
      </c>
      <c r="BU189" s="40"/>
      <c r="BW189" s="8" t="s">
        <v>9</v>
      </c>
      <c r="BX189" s="24">
        <f ca="1">BX181-CJ173*BZ175/100</f>
        <v>98.671999999999997</v>
      </c>
      <c r="BY189" s="24">
        <f ca="1">BY181-CJ174*BZ175/100</f>
        <v>59.0045</v>
      </c>
      <c r="BZ189" s="24">
        <f t="shared" ref="BZ189:CC190" ca="1" si="669">BZ181</f>
        <v>-80.44</v>
      </c>
      <c r="CA189" s="24">
        <f t="shared" ca="1" si="669"/>
        <v>-20.225999999999999</v>
      </c>
      <c r="CB189" s="24">
        <f t="shared" ca="1" si="669"/>
        <v>-1.2070000000000001</v>
      </c>
      <c r="CC189" s="24">
        <f t="shared" ca="1" si="669"/>
        <v>-1.776</v>
      </c>
      <c r="CD189" s="24">
        <f t="shared" ca="1" si="650"/>
        <v>-81.646999999999991</v>
      </c>
      <c r="CE189" s="24">
        <f t="shared" ca="1" si="650"/>
        <v>-22.001999999999999</v>
      </c>
      <c r="CF189" s="24">
        <f t="shared" ca="1" si="651"/>
        <v>-88.247599999999991</v>
      </c>
      <c r="CG189" s="24">
        <f t="shared" ca="1" si="627"/>
        <v>-46.496099999999998</v>
      </c>
      <c r="CH189" s="24">
        <f ca="1">IF($C$2&lt;=$C$3,CF189,CG189)</f>
        <v>-88.247599999999991</v>
      </c>
      <c r="CI189" s="24">
        <f t="shared" ca="1" si="652"/>
        <v>98.671999999999997</v>
      </c>
      <c r="CJ189" s="24">
        <f t="shared" ca="1" si="653"/>
        <v>-29.243099999999991</v>
      </c>
      <c r="CK189" s="24">
        <f t="shared" ca="1" si="654"/>
        <v>147.25209999999998</v>
      </c>
      <c r="CM189" s="40"/>
      <c r="CO189" s="8" t="s">
        <v>9</v>
      </c>
      <c r="CP189" s="24">
        <f ca="1">CP181-DB173*CR175/100</f>
        <v>89.899000000000001</v>
      </c>
      <c r="CQ189" s="24">
        <f ca="1">CQ181-DB174*CR175/100</f>
        <v>53.763500000000001</v>
      </c>
      <c r="CR189" s="24">
        <f t="shared" ref="CR189:CU190" ca="1" si="670">CR181</f>
        <v>-74.242999999999995</v>
      </c>
      <c r="CS189" s="24">
        <f t="shared" ca="1" si="670"/>
        <v>-18.675000000000001</v>
      </c>
      <c r="CT189" s="24">
        <f t="shared" ca="1" si="670"/>
        <v>-1.1140000000000001</v>
      </c>
      <c r="CU189" s="24">
        <f t="shared" ca="1" si="670"/>
        <v>-1.639</v>
      </c>
      <c r="CV189" s="24">
        <f t="shared" ca="1" si="655"/>
        <v>-75.356999999999999</v>
      </c>
      <c r="CW189" s="24">
        <f t="shared" ca="1" si="655"/>
        <v>-20.314</v>
      </c>
      <c r="CX189" s="24">
        <f t="shared" ca="1" si="656"/>
        <v>-81.4512</v>
      </c>
      <c r="CY189" s="24">
        <f t="shared" ca="1" si="628"/>
        <v>-42.921099999999996</v>
      </c>
      <c r="CZ189" s="24">
        <f ca="1">IF($C$2&lt;=$C$3,CX189,CY189)</f>
        <v>-81.4512</v>
      </c>
      <c r="DA189" s="24">
        <f t="shared" ca="1" si="657"/>
        <v>89.899000000000001</v>
      </c>
      <c r="DB189" s="24">
        <f t="shared" ca="1" si="658"/>
        <v>-27.6877</v>
      </c>
      <c r="DC189" s="24">
        <f t="shared" ca="1" si="659"/>
        <v>135.21469999999999</v>
      </c>
      <c r="DE189" s="40"/>
      <c r="DG189" s="8" t="s">
        <v>9</v>
      </c>
      <c r="DH189" s="24">
        <f ca="1">DH181-DT173*DJ175/100</f>
        <v>89.899000000000001</v>
      </c>
      <c r="DI189" s="24">
        <f ca="1">DI181-DT174*DJ175/100</f>
        <v>53.763500000000001</v>
      </c>
      <c r="DJ189" s="24">
        <f t="shared" ref="DJ189:DM190" ca="1" si="671">DJ181</f>
        <v>-74.242999999999995</v>
      </c>
      <c r="DK189" s="24">
        <f t="shared" ca="1" si="671"/>
        <v>-18.675000000000001</v>
      </c>
      <c r="DL189" s="24">
        <f t="shared" ca="1" si="671"/>
        <v>-1.1140000000000001</v>
      </c>
      <c r="DM189" s="24">
        <f t="shared" ca="1" si="671"/>
        <v>-1.639</v>
      </c>
      <c r="DN189" s="24">
        <f t="shared" ca="1" si="660"/>
        <v>-75.356999999999999</v>
      </c>
      <c r="DO189" s="24">
        <f t="shared" ca="1" si="660"/>
        <v>-20.314</v>
      </c>
      <c r="DP189" s="24">
        <f t="shared" ca="1" si="661"/>
        <v>-81.4512</v>
      </c>
      <c r="DQ189" s="24">
        <f t="shared" ca="1" si="629"/>
        <v>-42.921099999999996</v>
      </c>
      <c r="DR189" s="24">
        <f ca="1">IF($C$2&lt;=$C$3,DP189,DQ189)</f>
        <v>-81.4512</v>
      </c>
      <c r="DS189" s="24">
        <f t="shared" ca="1" si="662"/>
        <v>89.899000000000001</v>
      </c>
      <c r="DT189" s="24">
        <f t="shared" ca="1" si="663"/>
        <v>-27.6877</v>
      </c>
      <c r="DU189" s="24">
        <f t="shared" ca="1" si="664"/>
        <v>135.21469999999999</v>
      </c>
    </row>
    <row r="190" spans="1:125" s="21" customFormat="1">
      <c r="C190" s="8" t="s">
        <v>8</v>
      </c>
      <c r="D190" s="24">
        <f ca="1">D182+P173*F176/100</f>
        <v>-27.0595</v>
      </c>
      <c r="E190" s="24">
        <f ca="1">E182+P174*F176/100</f>
        <v>-16.580000000000002</v>
      </c>
      <c r="F190" s="24">
        <f t="shared" ca="1" si="665"/>
        <v>-8.2579999999999991</v>
      </c>
      <c r="G190" s="24">
        <f t="shared" ca="1" si="665"/>
        <v>-2.0779999999999998</v>
      </c>
      <c r="H190" s="24">
        <f t="shared" ca="1" si="665"/>
        <v>-0.124</v>
      </c>
      <c r="I190" s="24">
        <f t="shared" ca="1" si="665"/>
        <v>-0.183</v>
      </c>
      <c r="J190" s="24">
        <f t="shared" ca="1" si="630"/>
        <v>-8.3819999999999997</v>
      </c>
      <c r="K190" s="24">
        <f t="shared" ca="1" si="630"/>
        <v>-2.2609999999999997</v>
      </c>
      <c r="L190" s="24">
        <f t="shared" ca="1" si="631"/>
        <v>-9.0602999999999998</v>
      </c>
      <c r="M190" s="24">
        <f t="shared" ca="1" si="623"/>
        <v>-4.775599999999999</v>
      </c>
      <c r="N190" s="24">
        <f ca="1">IF($C$2&lt;=$C$3,L190,M190)</f>
        <v>-9.0602999999999998</v>
      </c>
      <c r="O190" s="24">
        <f t="shared" ca="1" si="632"/>
        <v>-27.0595</v>
      </c>
      <c r="P190" s="24">
        <f t="shared" ca="1" si="633"/>
        <v>-25.640300000000003</v>
      </c>
      <c r="Q190" s="24">
        <f t="shared" ca="1" si="634"/>
        <v>-7.519700000000002</v>
      </c>
      <c r="S190" s="40"/>
      <c r="U190" s="8" t="s">
        <v>8</v>
      </c>
      <c r="V190" s="24">
        <f ca="1">V182+AH173*X176/100</f>
        <v>-21.279499999999999</v>
      </c>
      <c r="W190" s="24">
        <f ca="1">W182+AH174*X176/100</f>
        <v>-13.032</v>
      </c>
      <c r="X190" s="24">
        <f t="shared" ca="1" si="666"/>
        <v>-11.465999999999999</v>
      </c>
      <c r="Y190" s="24">
        <f t="shared" ca="1" si="666"/>
        <v>-2.8839999999999999</v>
      </c>
      <c r="Z190" s="24">
        <f t="shared" ca="1" si="666"/>
        <v>-0.17199999999999999</v>
      </c>
      <c r="AA190" s="24">
        <f t="shared" ca="1" si="666"/>
        <v>-0.254</v>
      </c>
      <c r="AB190" s="24">
        <f t="shared" ca="1" si="635"/>
        <v>-11.638</v>
      </c>
      <c r="AC190" s="24">
        <f t="shared" ca="1" si="635"/>
        <v>-3.1379999999999999</v>
      </c>
      <c r="AD190" s="24">
        <f t="shared" ca="1" si="636"/>
        <v>-12.5794</v>
      </c>
      <c r="AE190" s="24">
        <f t="shared" ca="1" si="624"/>
        <v>-6.6294000000000004</v>
      </c>
      <c r="AF190" s="24">
        <f ca="1">IF($C$2&lt;=$C$3,AD190,AE190)</f>
        <v>-12.5794</v>
      </c>
      <c r="AG190" s="24">
        <f t="shared" ca="1" si="637"/>
        <v>-21.279499999999999</v>
      </c>
      <c r="AH190" s="24">
        <f t="shared" ca="1" si="638"/>
        <v>-25.6114</v>
      </c>
      <c r="AI190" s="24">
        <f t="shared" ca="1" si="639"/>
        <v>-0.45260000000000034</v>
      </c>
      <c r="AK190" s="40"/>
      <c r="AM190" s="8" t="s">
        <v>8</v>
      </c>
      <c r="AN190" s="24">
        <f ca="1">AN182+AZ173*AP176/100</f>
        <v>-49.150000000000006</v>
      </c>
      <c r="AO190" s="24">
        <f ca="1">AO182+AZ174*AP176/100</f>
        <v>-29.6</v>
      </c>
      <c r="AP190" s="24">
        <f t="shared" ca="1" si="667"/>
        <v>-12.57</v>
      </c>
      <c r="AQ190" s="24">
        <f t="shared" ca="1" si="667"/>
        <v>-3.1549999999999998</v>
      </c>
      <c r="AR190" s="24">
        <f t="shared" ca="1" si="667"/>
        <v>-0.188</v>
      </c>
      <c r="AS190" s="24">
        <f t="shared" ca="1" si="667"/>
        <v>-0.27600000000000002</v>
      </c>
      <c r="AT190" s="24">
        <f t="shared" ca="1" si="640"/>
        <v>-12.758000000000001</v>
      </c>
      <c r="AU190" s="24">
        <f t="shared" ca="1" si="640"/>
        <v>-3.431</v>
      </c>
      <c r="AV190" s="24">
        <f t="shared" ca="1" si="641"/>
        <v>-13.7873</v>
      </c>
      <c r="AW190" s="24">
        <f t="shared" ca="1" si="625"/>
        <v>-7.2584</v>
      </c>
      <c r="AX190" s="24">
        <f ca="1">IF($C$2&lt;=$C$3,AV190,AW190)</f>
        <v>-13.7873</v>
      </c>
      <c r="AY190" s="24">
        <f t="shared" ca="1" si="642"/>
        <v>-49.150000000000006</v>
      </c>
      <c r="AZ190" s="24">
        <f t="shared" ca="1" si="643"/>
        <v>-43.387300000000003</v>
      </c>
      <c r="BA190" s="24">
        <f t="shared" ca="1" si="644"/>
        <v>-15.812700000000001</v>
      </c>
      <c r="BC190" s="40"/>
      <c r="BE190" s="8" t="s">
        <v>8</v>
      </c>
      <c r="BF190" s="24">
        <f ca="1">BF182+BR173*BH176/100</f>
        <v>-75.262999999999991</v>
      </c>
      <c r="BG190" s="24">
        <f ca="1">BG182+BR174*BH176/100</f>
        <v>-45.032499999999999</v>
      </c>
      <c r="BH190" s="24">
        <f t="shared" ca="1" si="668"/>
        <v>-84.352999999999994</v>
      </c>
      <c r="BI190" s="24">
        <f t="shared" ca="1" si="668"/>
        <v>-21.222000000000001</v>
      </c>
      <c r="BJ190" s="24">
        <f t="shared" ca="1" si="668"/>
        <v>-1.266</v>
      </c>
      <c r="BK190" s="24">
        <f t="shared" ca="1" si="668"/>
        <v>-1.8620000000000001</v>
      </c>
      <c r="BL190" s="24">
        <f t="shared" ca="1" si="645"/>
        <v>-85.619</v>
      </c>
      <c r="BM190" s="24">
        <f t="shared" ca="1" si="645"/>
        <v>-23.084000000000003</v>
      </c>
      <c r="BN190" s="24">
        <f t="shared" ca="1" si="646"/>
        <v>-92.544200000000004</v>
      </c>
      <c r="BO190" s="24">
        <f t="shared" ca="1" si="626"/>
        <v>-48.7697</v>
      </c>
      <c r="BP190" s="24">
        <f ca="1">IF($C$2&lt;=$C$3,BN190,BO190)</f>
        <v>-92.544200000000004</v>
      </c>
      <c r="BQ190" s="24">
        <f t="shared" ca="1" si="647"/>
        <v>-75.262999999999991</v>
      </c>
      <c r="BR190" s="24">
        <f t="shared" ca="1" si="648"/>
        <v>-137.57670000000002</v>
      </c>
      <c r="BS190" s="24">
        <f t="shared" ca="1" si="649"/>
        <v>47.511700000000005</v>
      </c>
      <c r="BU190" s="40"/>
      <c r="BW190" s="8" t="s">
        <v>8</v>
      </c>
      <c r="BX190" s="24">
        <f ca="1">BX182+CJ173*BZ176/100</f>
        <v>-101.038</v>
      </c>
      <c r="BY190" s="24">
        <f ca="1">BY182+CJ174*BZ176/100</f>
        <v>-60.450499999999998</v>
      </c>
      <c r="BZ190" s="24">
        <f t="shared" ca="1" si="669"/>
        <v>-80.44</v>
      </c>
      <c r="CA190" s="24">
        <f t="shared" ca="1" si="669"/>
        <v>-20.225999999999999</v>
      </c>
      <c r="CB190" s="24">
        <f t="shared" ca="1" si="669"/>
        <v>-1.2070000000000001</v>
      </c>
      <c r="CC190" s="24">
        <f t="shared" ca="1" si="669"/>
        <v>-1.776</v>
      </c>
      <c r="CD190" s="24">
        <f t="shared" ca="1" si="650"/>
        <v>-81.646999999999991</v>
      </c>
      <c r="CE190" s="24">
        <f t="shared" ca="1" si="650"/>
        <v>-22.001999999999999</v>
      </c>
      <c r="CF190" s="24">
        <f t="shared" ca="1" si="651"/>
        <v>-88.247599999999991</v>
      </c>
      <c r="CG190" s="24">
        <f t="shared" ca="1" si="627"/>
        <v>-46.496099999999998</v>
      </c>
      <c r="CH190" s="24">
        <f ca="1">IF($C$2&lt;=$C$3,CF190,CG190)</f>
        <v>-88.247599999999991</v>
      </c>
      <c r="CI190" s="24">
        <f t="shared" ca="1" si="652"/>
        <v>-101.038</v>
      </c>
      <c r="CJ190" s="24">
        <f t="shared" ca="1" si="653"/>
        <v>-148.69809999999998</v>
      </c>
      <c r="CK190" s="24">
        <f t="shared" ca="1" si="654"/>
        <v>27.797099999999993</v>
      </c>
      <c r="CM190" s="40"/>
      <c r="CO190" s="8" t="s">
        <v>8</v>
      </c>
      <c r="CP190" s="24">
        <f ca="1">CP182+DB173*CR176/100</f>
        <v>-86.987000000000009</v>
      </c>
      <c r="CQ190" s="24">
        <f ca="1">CQ182+DB174*CR176/100</f>
        <v>-52.039499999999997</v>
      </c>
      <c r="CR190" s="24">
        <f t="shared" ca="1" si="670"/>
        <v>-74.242999999999995</v>
      </c>
      <c r="CS190" s="24">
        <f t="shared" ca="1" si="670"/>
        <v>-18.675000000000001</v>
      </c>
      <c r="CT190" s="24">
        <f t="shared" ca="1" si="670"/>
        <v>-1.1140000000000001</v>
      </c>
      <c r="CU190" s="24">
        <f t="shared" ca="1" si="670"/>
        <v>-1.639</v>
      </c>
      <c r="CV190" s="24">
        <f t="shared" ca="1" si="655"/>
        <v>-75.356999999999999</v>
      </c>
      <c r="CW190" s="24">
        <f t="shared" ca="1" si="655"/>
        <v>-20.314</v>
      </c>
      <c r="CX190" s="24">
        <f t="shared" ca="1" si="656"/>
        <v>-81.4512</v>
      </c>
      <c r="CY190" s="24">
        <f t="shared" ca="1" si="628"/>
        <v>-42.921099999999996</v>
      </c>
      <c r="CZ190" s="24">
        <f ca="1">IF($C$2&lt;=$C$3,CX190,CY190)</f>
        <v>-81.4512</v>
      </c>
      <c r="DA190" s="24">
        <f t="shared" ca="1" si="657"/>
        <v>-86.987000000000009</v>
      </c>
      <c r="DB190" s="24">
        <f t="shared" ca="1" si="658"/>
        <v>-133.4907</v>
      </c>
      <c r="DC190" s="24">
        <f t="shared" ca="1" si="659"/>
        <v>29.411700000000003</v>
      </c>
      <c r="DE190" s="40"/>
      <c r="DG190" s="8" t="s">
        <v>8</v>
      </c>
      <c r="DH190" s="24">
        <f ca="1">DH182+DT173*DJ176/100</f>
        <v>-75.575000000000003</v>
      </c>
      <c r="DI190" s="24">
        <f ca="1">DI182+DT174*DJ176/100</f>
        <v>-45.213499999999996</v>
      </c>
      <c r="DJ190" s="24">
        <f t="shared" ca="1" si="671"/>
        <v>-74.242999999999995</v>
      </c>
      <c r="DK190" s="24">
        <f t="shared" ca="1" si="671"/>
        <v>-18.675000000000001</v>
      </c>
      <c r="DL190" s="24">
        <f t="shared" ca="1" si="671"/>
        <v>-1.1140000000000001</v>
      </c>
      <c r="DM190" s="24">
        <f t="shared" ca="1" si="671"/>
        <v>-1.639</v>
      </c>
      <c r="DN190" s="24">
        <f t="shared" ca="1" si="660"/>
        <v>-75.356999999999999</v>
      </c>
      <c r="DO190" s="24">
        <f t="shared" ca="1" si="660"/>
        <v>-20.314</v>
      </c>
      <c r="DP190" s="24">
        <f t="shared" ca="1" si="661"/>
        <v>-81.4512</v>
      </c>
      <c r="DQ190" s="24">
        <f t="shared" ca="1" si="629"/>
        <v>-42.921099999999996</v>
      </c>
      <c r="DR190" s="24">
        <f ca="1">IF($C$2&lt;=$C$3,DP190,DQ190)</f>
        <v>-81.4512</v>
      </c>
      <c r="DS190" s="24">
        <f t="shared" ca="1" si="662"/>
        <v>-75.575000000000003</v>
      </c>
      <c r="DT190" s="24">
        <f t="shared" ca="1" si="663"/>
        <v>-126.6647</v>
      </c>
      <c r="DU190" s="24">
        <f t="shared" ca="1" si="664"/>
        <v>36.237700000000004</v>
      </c>
    </row>
    <row r="191" spans="1:125" s="21" customFormat="1">
      <c r="C191" s="8" t="s">
        <v>58</v>
      </c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>
        <f ca="1">MIN(P172-F176/100,MAX(F175/100,O183))</f>
        <v>2.315493613507388</v>
      </c>
      <c r="P191" s="24">
        <f ca="1">MIN(P172-F176/100,MAX(F175/100,P183))</f>
        <v>1.0944457188736594</v>
      </c>
      <c r="Q191" s="24">
        <f ca="1">MIN(P172-F176/100,MAX(F175/100,Q183))</f>
        <v>3.5364483569421346</v>
      </c>
      <c r="S191" s="40"/>
      <c r="U191" s="8" t="s">
        <v>58</v>
      </c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>
        <f ca="1">MIN(AH172-X176/100,MAX(X175/100,AG183))</f>
        <v>1.8927854317875614</v>
      </c>
      <c r="AH191" s="24">
        <f ca="1">MIN(AH172-X176/100,MAX(X175/100,AH183))</f>
        <v>0.19825152503901244</v>
      </c>
      <c r="AI191" s="24">
        <f ca="1">MIN(AH172-X176/100,MAX(X175/100,AI183))</f>
        <v>3.5891225705773868</v>
      </c>
      <c r="AK191" s="40"/>
      <c r="AM191" s="8" t="s">
        <v>58</v>
      </c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>
        <f ca="1">MIN(AZ172-AP176/100,MAX(AP175/100,AY183))</f>
        <v>1.4793920803123257</v>
      </c>
      <c r="AZ191" s="24">
        <f ca="1">MIN(AZ172-AP176/100,MAX(AP175/100,AZ183))</f>
        <v>0.84132407407407417</v>
      </c>
      <c r="BA191" s="24">
        <f ca="1">MIN(AZ172-AP176/100,MAX(AP175/100,BA183))</f>
        <v>2.1179043209876545</v>
      </c>
      <c r="BC191" s="40"/>
      <c r="BE191" s="8" t="s">
        <v>58</v>
      </c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>
        <f ca="1">MIN(BR172-BH176/100,MAX(BH175/100,BQ183))</f>
        <v>1.5309827374693306</v>
      </c>
      <c r="BR191" s="24">
        <f ca="1">MIN(BR172-BH176/100,MAX(BH175/100,BR183))</f>
        <v>0.15</v>
      </c>
      <c r="BS191" s="24">
        <f ca="1">MIN(BR172-BH176/100,MAX(BH175/100,BS183))</f>
        <v>2.85</v>
      </c>
      <c r="BU191" s="40"/>
      <c r="BW191" s="8" t="s">
        <v>58</v>
      </c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>
        <f ca="1">MIN(CJ172-BZ176/100,MAX(BZ175/100,CI183))</f>
        <v>2.0792615959808387</v>
      </c>
      <c r="CJ191" s="24">
        <f ca="1">MIN(CJ172-BZ176/100,MAX(BZ175/100,CJ183))</f>
        <v>0.35</v>
      </c>
      <c r="CK191" s="24">
        <f ca="1">MIN(CJ172-BZ176/100,MAX(BZ175/100,CK183))</f>
        <v>3.85</v>
      </c>
      <c r="CM191" s="40"/>
      <c r="CO191" s="8" t="s">
        <v>58</v>
      </c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>
        <f ca="1">MIN(DB172-CR176/100,MAX(CR175/100,DA183))</f>
        <v>1.9255208941854578</v>
      </c>
      <c r="DB191" s="24">
        <f ca="1">MIN(DB172-CR176/100,MAX(CR175/100,DB183))</f>
        <v>0.35</v>
      </c>
      <c r="DC191" s="24">
        <f ca="1">MIN(DB172-CR176/100,MAX(CR175/100,DC183))</f>
        <v>3.45</v>
      </c>
      <c r="DE191" s="40"/>
      <c r="DG191" s="8" t="s">
        <v>58</v>
      </c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>
        <f ca="1">MIN(DT172-DJ176/100,MAX(DJ175/100,DS183))</f>
        <v>1.9255208941854578</v>
      </c>
      <c r="DT191" s="24">
        <f ca="1">MIN(DT172-DJ176/100,MAX(DJ175/100,DT183))</f>
        <v>0.35</v>
      </c>
      <c r="DU191" s="24">
        <f ca="1">MIN(DT172-DJ176/100,MAX(DJ175/100,DU183))</f>
        <v>3.25</v>
      </c>
    </row>
    <row r="192" spans="1:125" s="21" customFormat="1">
      <c r="C192" s="8" t="s">
        <v>59</v>
      </c>
      <c r="O192" s="24">
        <f ca="1">O179+(P173*P172/2-(O179-O180)/P172)*O191-P173*O191^2/2</f>
        <v>11.879947132241647</v>
      </c>
      <c r="P192" s="24">
        <f ca="1">P179+(P174*P172/2-(P179-P180)/P172)*P191-P174*P191^2/2</f>
        <v>13.717180411090871</v>
      </c>
      <c r="Q192" s="24">
        <f ca="1">Q179+(P174*P172/2-(Q179-Q180)/P172)*Q191-P174*Q191^2/2</f>
        <v>11.901692500692462</v>
      </c>
      <c r="S192" s="40"/>
      <c r="U192" s="8" t="s">
        <v>59</v>
      </c>
      <c r="AG192" s="24">
        <f ca="1">AG179+(AH173*AH172/2-(AG179-AG180)/AH172)*AG191-AH173*AG191^2/2</f>
        <v>6.7188651627166465</v>
      </c>
      <c r="AH192" s="24">
        <f ca="1">AH179+(AH174*AH172/2-(AH179-AH180)/AH172)*AH191-AH174*AH191^2/2</f>
        <v>14.961616605238889</v>
      </c>
      <c r="AI192" s="24">
        <f ca="1">AI179+(AH174*AH172/2-(AI179-AI180)/AH172)*AI191-AH174*AI191^2/2</f>
        <v>14.615681066789989</v>
      </c>
      <c r="AK192" s="40"/>
      <c r="AM192" s="8" t="s">
        <v>59</v>
      </c>
      <c r="AY192" s="24">
        <f ca="1">AY179+(AZ173*AZ172/2-(AY179-AY180)/AZ172)*AY191-AZ173*AY191^2/2</f>
        <v>13.425614626324595</v>
      </c>
      <c r="AZ192" s="24">
        <f ca="1">AZ179+(AZ174*AZ172/2-(AZ179-AZ180)/AZ172)*AZ191-AZ174*AZ191^2/2</f>
        <v>16.331922934259264</v>
      </c>
      <c r="BA192" s="24">
        <f ca="1">BA179+(AZ174*AZ172/2-(BA179-BA180)/AZ172)*BA191-AZ174*BA191^2/2</f>
        <v>8.6422020988683101</v>
      </c>
      <c r="BC192" s="40"/>
      <c r="BE192" s="8" t="s">
        <v>59</v>
      </c>
      <c r="BQ192" s="24">
        <f ca="1">BQ179+(BR173*BR172/2-(BQ179-BQ180)/BR172)*BQ191-BR173*BQ191^2/2</f>
        <v>26.900699303501796</v>
      </c>
      <c r="BR192" s="24">
        <f ca="1">BR179+(BR174*BR172/2-(BR179-BR180)/BR172)*BR191-BR174*BR191^2/2</f>
        <v>90.794195312499994</v>
      </c>
      <c r="BS192" s="24">
        <f ca="1">BS179+(BR174*BR172/2-(BS179-BS180)/BR172)*BS191-BR174*BS191^2/2</f>
        <v>128.96272031250001</v>
      </c>
      <c r="BU192" s="40"/>
      <c r="BW192" s="8" t="s">
        <v>59</v>
      </c>
      <c r="CI192" s="24">
        <f ca="1">CI179+(CJ173*CJ172/2-(CI179-CI180)/CJ172)*CI191-CJ173*CI191^2/2</f>
        <v>44.253570222378002</v>
      </c>
      <c r="CJ192" s="24">
        <f ca="1">CJ179+(CJ174*CJ172/2-(CJ179-CJ180)/CJ172)*CJ191-CJ174*CJ191^2/2</f>
        <v>129.5140375</v>
      </c>
      <c r="CK192" s="24">
        <f ca="1">CK179+(CJ174*CJ172/2-(CK179-CK180)/CJ172)*CK191-CJ174*CK191^2/2</f>
        <v>127.75480416666673</v>
      </c>
      <c r="CM192" s="40"/>
      <c r="CO192" s="8" t="s">
        <v>59</v>
      </c>
      <c r="DA192" s="24">
        <f ca="1">DA179+(DB173*DB172/2-(DA179-DA180)/DB172)*DA191-DB173*DA191^2/2</f>
        <v>42.190704268844186</v>
      </c>
      <c r="DB192" s="24">
        <f ca="1">DB179+(DB174*DB172/2-(DB179-DB180)/DB172)*DB191-DB174*DB191^2/2</f>
        <v>121.45540138888889</v>
      </c>
      <c r="DC192" s="24">
        <f ca="1">DC179+(DB174*DB172/2-(DC179-DC180)/DB172)*DC191-DB174*DC191^2/2</f>
        <v>99.493562499999939</v>
      </c>
      <c r="DE192" s="40"/>
      <c r="DG192" s="8" t="s">
        <v>59</v>
      </c>
      <c r="DS192" s="24">
        <f ca="1">DS179+(DT173*DT172/2-(DS179-DS180)/DT172)*DS191-DT173*DS191^2/2</f>
        <v>42.190704268844186</v>
      </c>
      <c r="DT192" s="24">
        <f ca="1">DT179+(DT174*DT172/2-(DT179-DT180)/DT172)*DT191-DT174*DT191^2/2</f>
        <v>121.45540138888889</v>
      </c>
      <c r="DU192" s="24">
        <f ca="1">DU179+(DT174*DT172/2-(DU179-DU180)/DT172)*DU191-DT174*DU191^2/2</f>
        <v>92.928695833333308</v>
      </c>
    </row>
    <row r="193" spans="1:126" s="21" customFormat="1">
      <c r="A193" s="22" t="s">
        <v>38</v>
      </c>
      <c r="S193" s="35" t="s">
        <v>38</v>
      </c>
      <c r="AK193" s="35" t="s">
        <v>38</v>
      </c>
      <c r="BC193" s="35" t="s">
        <v>38</v>
      </c>
      <c r="BU193" s="35" t="s">
        <v>38</v>
      </c>
      <c r="CM193" s="35" t="s">
        <v>38</v>
      </c>
      <c r="DE193" s="35" t="s">
        <v>38</v>
      </c>
    </row>
    <row r="194" spans="1:126" s="21" customFormat="1">
      <c r="A194" s="8" t="s">
        <v>44</v>
      </c>
      <c r="D194" s="23" t="s">
        <v>32</v>
      </c>
      <c r="E194" s="23" t="s">
        <v>51</v>
      </c>
      <c r="F194" s="23" t="s">
        <v>52</v>
      </c>
      <c r="G194" s="23" t="s">
        <v>60</v>
      </c>
      <c r="H194" s="23" t="s">
        <v>61</v>
      </c>
      <c r="I194" s="23" t="s">
        <v>62</v>
      </c>
      <c r="J194" s="23" t="s">
        <v>63</v>
      </c>
      <c r="K194" s="23"/>
      <c r="M194" s="23"/>
      <c r="N194" s="23"/>
      <c r="O194" s="23"/>
      <c r="P194" s="23"/>
      <c r="Q194" s="23"/>
      <c r="R194" s="23"/>
      <c r="S194" s="39" t="s">
        <v>44</v>
      </c>
      <c r="V194" s="23" t="s">
        <v>32</v>
      </c>
      <c r="W194" s="23" t="s">
        <v>51</v>
      </c>
      <c r="X194" s="23" t="s">
        <v>52</v>
      </c>
      <c r="Y194" s="23" t="s">
        <v>60</v>
      </c>
      <c r="Z194" s="23" t="s">
        <v>61</v>
      </c>
      <c r="AA194" s="23" t="s">
        <v>62</v>
      </c>
      <c r="AB194" s="23" t="s">
        <v>63</v>
      </c>
      <c r="AC194" s="23"/>
      <c r="AE194" s="23"/>
      <c r="AF194" s="23"/>
      <c r="AG194" s="23"/>
      <c r="AH194" s="23"/>
      <c r="AI194" s="23"/>
      <c r="AJ194" s="23"/>
      <c r="AK194" s="39" t="s">
        <v>44</v>
      </c>
      <c r="AN194" s="23" t="s">
        <v>32</v>
      </c>
      <c r="AO194" s="23" t="s">
        <v>51</v>
      </c>
      <c r="AP194" s="23" t="s">
        <v>52</v>
      </c>
      <c r="AQ194" s="23" t="s">
        <v>60</v>
      </c>
      <c r="AR194" s="23" t="s">
        <v>61</v>
      </c>
      <c r="AS194" s="23" t="s">
        <v>62</v>
      </c>
      <c r="AT194" s="23" t="s">
        <v>63</v>
      </c>
      <c r="AU194" s="23"/>
      <c r="AW194" s="23"/>
      <c r="AX194" s="23"/>
      <c r="AY194" s="23"/>
      <c r="AZ194" s="23"/>
      <c r="BA194" s="23"/>
      <c r="BB194" s="23"/>
      <c r="BC194" s="39" t="s">
        <v>44</v>
      </c>
      <c r="BF194" s="23" t="s">
        <v>32</v>
      </c>
      <c r="BG194" s="23" t="s">
        <v>51</v>
      </c>
      <c r="BH194" s="23" t="s">
        <v>52</v>
      </c>
      <c r="BI194" s="23" t="s">
        <v>60</v>
      </c>
      <c r="BJ194" s="23" t="s">
        <v>61</v>
      </c>
      <c r="BK194" s="23" t="s">
        <v>62</v>
      </c>
      <c r="BL194" s="23" t="s">
        <v>63</v>
      </c>
      <c r="BM194" s="23"/>
      <c r="BO194" s="23"/>
      <c r="BP194" s="23"/>
      <c r="BQ194" s="23"/>
      <c r="BR194" s="23"/>
      <c r="BS194" s="23"/>
      <c r="BT194" s="23"/>
      <c r="BU194" s="39" t="s">
        <v>44</v>
      </c>
      <c r="BX194" s="23" t="s">
        <v>32</v>
      </c>
      <c r="BY194" s="23" t="s">
        <v>51</v>
      </c>
      <c r="BZ194" s="23" t="s">
        <v>52</v>
      </c>
      <c r="CA194" s="23" t="s">
        <v>60</v>
      </c>
      <c r="CB194" s="23" t="s">
        <v>61</v>
      </c>
      <c r="CC194" s="23" t="s">
        <v>62</v>
      </c>
      <c r="CD194" s="23" t="s">
        <v>63</v>
      </c>
      <c r="CE194" s="23"/>
      <c r="CG194" s="23"/>
      <c r="CH194" s="23"/>
      <c r="CI194" s="23"/>
      <c r="CJ194" s="23"/>
      <c r="CK194" s="23"/>
      <c r="CL194" s="23"/>
      <c r="CM194" s="39" t="s">
        <v>44</v>
      </c>
      <c r="CP194" s="23" t="s">
        <v>32</v>
      </c>
      <c r="CQ194" s="23" t="s">
        <v>51</v>
      </c>
      <c r="CR194" s="23" t="s">
        <v>52</v>
      </c>
      <c r="CS194" s="23" t="s">
        <v>60</v>
      </c>
      <c r="CT194" s="23" t="s">
        <v>61</v>
      </c>
      <c r="CU194" s="23" t="s">
        <v>62</v>
      </c>
      <c r="CV194" s="23" t="s">
        <v>63</v>
      </c>
      <c r="CW194" s="23"/>
      <c r="CY194" s="23"/>
      <c r="CZ194" s="23"/>
      <c r="DA194" s="23"/>
      <c r="DB194" s="23"/>
      <c r="DC194" s="23"/>
      <c r="DD194" s="23"/>
      <c r="DE194" s="39" t="s">
        <v>44</v>
      </c>
      <c r="DH194" s="23" t="s">
        <v>32</v>
      </c>
      <c r="DI194" s="23" t="s">
        <v>51</v>
      </c>
      <c r="DJ194" s="23" t="s">
        <v>52</v>
      </c>
      <c r="DK194" s="23" t="s">
        <v>60</v>
      </c>
      <c r="DL194" s="23" t="s">
        <v>61</v>
      </c>
      <c r="DM194" s="23" t="s">
        <v>62</v>
      </c>
      <c r="DN194" s="23" t="s">
        <v>63</v>
      </c>
      <c r="DO194" s="23"/>
      <c r="DQ194" s="23"/>
      <c r="DR194" s="23"/>
      <c r="DS194" s="23"/>
      <c r="DT194" s="23"/>
      <c r="DU194" s="23"/>
      <c r="DV194" s="23"/>
    </row>
    <row r="195" spans="1:126">
      <c r="A195" s="8" t="str">
        <f ca="1">B172</f>
        <v>14-15</v>
      </c>
      <c r="C195" s="8" t="s">
        <v>11</v>
      </c>
      <c r="D195" s="29">
        <f ca="1">O187</f>
        <v>-16.514087499999999</v>
      </c>
      <c r="E195" s="29">
        <f t="shared" ref="E195:F196" ca="1" si="672">P187</f>
        <v>10.408000531914894</v>
      </c>
      <c r="F195" s="29">
        <f t="shared" ca="1" si="672"/>
        <v>-30.644650531914891</v>
      </c>
      <c r="G195" s="29">
        <f ca="1">MIN(D195:F195)</f>
        <v>-30.644650531914891</v>
      </c>
      <c r="H195" s="29">
        <f ca="1">MAX(D195:F195)</f>
        <v>10.408000531914894</v>
      </c>
      <c r="I195" s="33">
        <f ca="1">-G195/0.9/(F173-F174)/$N$3*1000</f>
        <v>4.8342041305489873</v>
      </c>
      <c r="J195" s="33">
        <f ca="1">H195/0.9/(F173-F174)/$N$3*1000</f>
        <v>1.6418656531827336</v>
      </c>
      <c r="K195" s="17" t="s">
        <v>64</v>
      </c>
      <c r="L195" s="21"/>
      <c r="M195" s="29"/>
      <c r="N195" s="29"/>
      <c r="O195" s="29"/>
      <c r="P195" s="29"/>
      <c r="Q195" s="29"/>
      <c r="R195" s="29"/>
      <c r="S195" s="39" t="str">
        <f ca="1">T172</f>
        <v>15-16</v>
      </c>
      <c r="U195" s="8" t="s">
        <v>11</v>
      </c>
      <c r="V195" s="29">
        <f ca="1">AG187</f>
        <v>-11.6719375</v>
      </c>
      <c r="W195" s="29">
        <f t="shared" ref="W195:X196" ca="1" si="673">AH187</f>
        <v>14.952955263157893</v>
      </c>
      <c r="X195" s="29">
        <f t="shared" ca="1" si="673"/>
        <v>-29.264605263157893</v>
      </c>
      <c r="Y195" s="29">
        <f ca="1">MIN(V195:X195)</f>
        <v>-29.264605263157893</v>
      </c>
      <c r="Z195" s="29">
        <f ca="1">MAX(V195:X195)</f>
        <v>14.952955263157893</v>
      </c>
      <c r="AA195" s="33">
        <f ca="1">-Y195/0.9/(X173-X174)/$N$3*1000</f>
        <v>4.6165015161360188</v>
      </c>
      <c r="AB195" s="33">
        <f ca="1">Z195/0.9/(X173-X174)/$N$3*1000</f>
        <v>2.3588338206627677</v>
      </c>
      <c r="AC195" s="17" t="s">
        <v>64</v>
      </c>
      <c r="AD195" s="21"/>
      <c r="AE195" s="29"/>
      <c r="AF195" s="29"/>
      <c r="AG195" s="29"/>
      <c r="AH195" s="29"/>
      <c r="AI195" s="29"/>
      <c r="AJ195" s="29"/>
      <c r="AK195" s="39" t="str">
        <f ca="1">AL172</f>
        <v>16-17</v>
      </c>
      <c r="AM195" s="8" t="s">
        <v>11</v>
      </c>
      <c r="AN195" s="29">
        <f ca="1">AY187</f>
        <v>-18.261774999999997</v>
      </c>
      <c r="AO195" s="29">
        <f t="shared" ref="AO195:AP196" ca="1" si="674">AZ187</f>
        <v>11.170340000000003</v>
      </c>
      <c r="AP195" s="29">
        <f t="shared" ca="1" si="674"/>
        <v>-33.182340000000003</v>
      </c>
      <c r="AQ195" s="29">
        <f ca="1">MIN(AN195:AP195)</f>
        <v>-33.182340000000003</v>
      </c>
      <c r="AR195" s="29">
        <f ca="1">MAX(AN195:AP195)</f>
        <v>11.170340000000003</v>
      </c>
      <c r="AS195" s="33">
        <f ca="1">-AQ195/0.9/(AP173-AP174)/$N$3*1000</f>
        <v>5.2345255144032921</v>
      </c>
      <c r="AT195" s="33">
        <f ca="1">AR195/0.9/(AP173-AP174)/$N$3*1000</f>
        <v>1.7621249657064475</v>
      </c>
      <c r="AU195" s="17" t="s">
        <v>64</v>
      </c>
      <c r="AV195" s="21"/>
      <c r="AW195" s="29"/>
      <c r="AX195" s="29"/>
      <c r="AY195" s="29"/>
      <c r="AZ195" s="29"/>
      <c r="BA195" s="29"/>
      <c r="BB195" s="29"/>
      <c r="BC195" s="39" t="str">
        <f ca="1">BD172</f>
        <v>17-18</v>
      </c>
      <c r="BE195" s="8" t="s">
        <v>11</v>
      </c>
      <c r="BF195" s="29">
        <f ca="1">BQ187</f>
        <v>-27.509224999999994</v>
      </c>
      <c r="BG195" s="29">
        <f t="shared" ref="BG195:BH196" ca="1" si="675">BR187</f>
        <v>90.794148437499985</v>
      </c>
      <c r="BH195" s="29">
        <f t="shared" ca="1" si="675"/>
        <v>-123.7246734375</v>
      </c>
      <c r="BI195" s="29">
        <f ca="1">MIN(BF195:BH195)</f>
        <v>-123.7246734375</v>
      </c>
      <c r="BJ195" s="29">
        <f ca="1">MAX(BF195:BH195)</f>
        <v>90.794148437499985</v>
      </c>
      <c r="BK195" s="33">
        <f ca="1">-BI195/0.9/(BH173-BH174)/$N$3*1000</f>
        <v>6.2735173921130949</v>
      </c>
      <c r="BL195" s="33">
        <f ca="1">BJ195/0.9/(BH173-BH174)/$N$3*1000</f>
        <v>4.6037597311783491</v>
      </c>
      <c r="BM195" s="17" t="s">
        <v>64</v>
      </c>
      <c r="BN195" s="21"/>
      <c r="BO195" s="29"/>
      <c r="BP195" s="29"/>
      <c r="BQ195" s="29"/>
      <c r="BR195" s="29"/>
      <c r="BS195" s="29"/>
      <c r="BT195" s="29"/>
      <c r="BU195" s="39" t="str">
        <f ca="1">BV172</f>
        <v>18-19</v>
      </c>
      <c r="BW195" s="8" t="s">
        <v>11</v>
      </c>
      <c r="BX195" s="29">
        <f ca="1">CI187</f>
        <v>-41.060874999999996</v>
      </c>
      <c r="BY195" s="29">
        <f t="shared" ref="BY195:BZ196" ca="1" si="676">CJ187</f>
        <v>129.51407083333331</v>
      </c>
      <c r="BZ195" s="29">
        <f t="shared" ca="1" si="676"/>
        <v>-178.58399583333332</v>
      </c>
      <c r="CA195" s="29">
        <f ca="1">MIN(BX195:BZ195)</f>
        <v>-178.58399583333332</v>
      </c>
      <c r="CB195" s="29">
        <f ca="1">MAX(BX195:BZ195)</f>
        <v>129.51407083333331</v>
      </c>
      <c r="CC195" s="33">
        <f ca="1">-CA195/0.9/(BZ173-BZ174)/$N$3*1000</f>
        <v>9.0551849739124037</v>
      </c>
      <c r="CD195" s="33">
        <f ca="1">CB195/0.9/(BZ173-BZ174)/$N$3*1000</f>
        <v>6.5670714928718379</v>
      </c>
      <c r="CE195" s="17" t="s">
        <v>64</v>
      </c>
      <c r="CF195" s="21"/>
      <c r="CG195" s="29"/>
      <c r="CH195" s="29"/>
      <c r="CI195" s="29"/>
      <c r="CJ195" s="29"/>
      <c r="CK195" s="29"/>
      <c r="CL195" s="29"/>
      <c r="CM195" s="39" t="str">
        <f ca="1">CN172</f>
        <v>19-20</v>
      </c>
      <c r="CO195" s="8" t="s">
        <v>11</v>
      </c>
      <c r="CP195" s="29">
        <f ca="1">DA187</f>
        <v>-28.628424999999996</v>
      </c>
      <c r="CQ195" s="29">
        <f t="shared" ref="CQ195:CR196" ca="1" si="677">DB187</f>
        <v>121.45549861111111</v>
      </c>
      <c r="CR195" s="29">
        <f t="shared" ca="1" si="677"/>
        <v>-155.67612361111111</v>
      </c>
      <c r="CS195" s="29">
        <f ca="1">MIN(CP195:CR195)</f>
        <v>-155.67612361111111</v>
      </c>
      <c r="CT195" s="29">
        <f ca="1">MAX(CP195:CR195)</f>
        <v>121.45549861111111</v>
      </c>
      <c r="CU195" s="33">
        <f ca="1">-CS195/0.9/(CR173-CR174)/$N$3*1000</f>
        <v>7.893630606383498</v>
      </c>
      <c r="CV195" s="33">
        <f ca="1">CT195/0.9/(CR173-CR174)/$N$3*1000</f>
        <v>6.1584578219919637</v>
      </c>
      <c r="CW195" s="17" t="s">
        <v>64</v>
      </c>
      <c r="CX195" s="21"/>
      <c r="CY195" s="29"/>
      <c r="CZ195" s="29"/>
      <c r="DA195" s="29"/>
      <c r="DB195" s="29"/>
      <c r="DC195" s="29"/>
      <c r="DD195" s="29"/>
      <c r="DE195" s="39" t="str">
        <f ca="1">DF172</f>
        <v>-</v>
      </c>
      <c r="DG195" s="8" t="s">
        <v>11</v>
      </c>
      <c r="DH195" s="29">
        <f ca="1">DS187</f>
        <v>-28.628424999999996</v>
      </c>
      <c r="DI195" s="29">
        <f t="shared" ref="DI195:DJ196" ca="1" si="678">DT187</f>
        <v>121.45549861111111</v>
      </c>
      <c r="DJ195" s="29">
        <f t="shared" ca="1" si="678"/>
        <v>-155.67612361111111</v>
      </c>
      <c r="DK195" s="29">
        <f ca="1">MIN(DH195:DJ195)</f>
        <v>-155.67612361111111</v>
      </c>
      <c r="DL195" s="29">
        <f ca="1">MAX(DH195:DJ195)</f>
        <v>121.45549861111111</v>
      </c>
      <c r="DM195" s="33">
        <f ca="1">-DK195/0.9/(DJ173-DJ174)/$N$3*1000</f>
        <v>7.893630606383498</v>
      </c>
      <c r="DN195" s="33">
        <f ca="1">DL195/0.9/(DJ173-DJ174)/$N$3*1000</f>
        <v>6.1584578219919637</v>
      </c>
      <c r="DO195" s="17" t="s">
        <v>64</v>
      </c>
      <c r="DP195" s="21"/>
      <c r="DQ195" s="29"/>
      <c r="DR195" s="29"/>
      <c r="DS195" s="29"/>
      <c r="DT195" s="29"/>
      <c r="DU195" s="29"/>
      <c r="DV195" s="29"/>
    </row>
    <row r="196" spans="1:126">
      <c r="A196" s="22" t="s">
        <v>23</v>
      </c>
      <c r="C196" s="8" t="s">
        <v>10</v>
      </c>
      <c r="D196" s="29">
        <f ca="1">O188</f>
        <v>-18.3528375</v>
      </c>
      <c r="E196" s="29">
        <f t="shared" ca="1" si="672"/>
        <v>-30.583450531914892</v>
      </c>
      <c r="F196" s="29">
        <f t="shared" ca="1" si="672"/>
        <v>8.0904005319148933</v>
      </c>
      <c r="G196" s="29">
        <f ca="1">MIN(D196:F196)</f>
        <v>-30.583450531914892</v>
      </c>
      <c r="H196" s="29">
        <f ca="1">MAX(D196:F196)</f>
        <v>8.0904005319148933</v>
      </c>
      <c r="I196" s="33">
        <f ca="1">-G196/0.9/(F173-F174)/$N$3*1000</f>
        <v>4.8245498095613337</v>
      </c>
      <c r="J196" s="33">
        <f ca="1">H196/0.9/(F173-F174)/$N$3*1000</f>
        <v>1.2762634583953534</v>
      </c>
      <c r="K196" s="32" t="s">
        <v>65</v>
      </c>
      <c r="L196" s="21"/>
      <c r="M196" s="29"/>
      <c r="N196" s="29"/>
      <c r="O196" s="29"/>
      <c r="P196" s="29"/>
      <c r="Q196" s="29"/>
      <c r="R196" s="29"/>
      <c r="S196" s="35" t="s">
        <v>23</v>
      </c>
      <c r="U196" s="8" t="s">
        <v>10</v>
      </c>
      <c r="V196" s="29">
        <f ca="1">AG188</f>
        <v>-11.9778375</v>
      </c>
      <c r="W196" s="29">
        <f t="shared" ca="1" si="673"/>
        <v>-29.241405263157894</v>
      </c>
      <c r="X196" s="29">
        <f t="shared" ca="1" si="673"/>
        <v>14.601955263157896</v>
      </c>
      <c r="Y196" s="29">
        <f ca="1">MIN(V196:X196)</f>
        <v>-29.241405263157894</v>
      </c>
      <c r="Z196" s="29">
        <f ca="1">MAX(V196:X196)</f>
        <v>14.601955263157896</v>
      </c>
      <c r="AA196" s="33">
        <f ca="1">-Y196/0.9/(X173-X174)/$N$3*1000</f>
        <v>4.6128417081799142</v>
      </c>
      <c r="AB196" s="33">
        <f ca="1">Z196/0.9/(X173-X174)/$N$3*1000</f>
        <v>2.3034634502923974</v>
      </c>
      <c r="AC196" s="32" t="s">
        <v>65</v>
      </c>
      <c r="AD196" s="21"/>
      <c r="AE196" s="29"/>
      <c r="AF196" s="29"/>
      <c r="AG196" s="29"/>
      <c r="AH196" s="29"/>
      <c r="AI196" s="29"/>
      <c r="AJ196" s="29"/>
      <c r="AK196" s="35" t="s">
        <v>23</v>
      </c>
      <c r="AM196" s="8" t="s">
        <v>10</v>
      </c>
      <c r="AN196" s="29">
        <f ca="1">AY188</f>
        <v>-20.257075</v>
      </c>
      <c r="AO196" s="29">
        <f t="shared" ca="1" si="674"/>
        <v>-27.243739999999999</v>
      </c>
      <c r="AP196" s="29">
        <f t="shared" ca="1" si="674"/>
        <v>2.8537399999999984</v>
      </c>
      <c r="AQ196" s="29">
        <f ca="1">MIN(AN196:AP196)</f>
        <v>-27.243739999999999</v>
      </c>
      <c r="AR196" s="29">
        <f ca="1">MAX(AN196:AP196)</f>
        <v>2.8537399999999984</v>
      </c>
      <c r="AS196" s="33">
        <f ca="1">-AQ196/0.9/(AP173-AP174)/$N$3*1000</f>
        <v>4.2977093278463645</v>
      </c>
      <c r="AT196" s="33">
        <f ca="1">AR196/0.9/(AP173-AP174)/$N$3*1000</f>
        <v>0.45017846364883374</v>
      </c>
      <c r="AU196" s="32" t="s">
        <v>65</v>
      </c>
      <c r="AV196" s="21"/>
      <c r="AW196" s="29"/>
      <c r="AX196" s="29"/>
      <c r="AY196" s="29"/>
      <c r="AZ196" s="29"/>
      <c r="BA196" s="29"/>
      <c r="BB196" s="29"/>
      <c r="BC196" s="35" t="s">
        <v>23</v>
      </c>
      <c r="BE196" s="8" t="s">
        <v>10</v>
      </c>
      <c r="BF196" s="29">
        <f ca="1">BQ188</f>
        <v>-22.736025000000001</v>
      </c>
      <c r="BG196" s="29">
        <f t="shared" ca="1" si="675"/>
        <v>-174.76807343749999</v>
      </c>
      <c r="BH196" s="29">
        <f t="shared" ca="1" si="675"/>
        <v>147.47174843749997</v>
      </c>
      <c r="BI196" s="29">
        <f ca="1">MIN(BF196:BH196)</f>
        <v>-174.76807343749999</v>
      </c>
      <c r="BJ196" s="29">
        <f ca="1">MAX(BF196:BH196)</f>
        <v>147.47174843749997</v>
      </c>
      <c r="BK196" s="33">
        <f ca="1">-BI196/0.9/(BH173-BH174)/$N$3*1000</f>
        <v>8.8616968453758815</v>
      </c>
      <c r="BL196" s="33">
        <f ca="1">BJ196/0.9/(BH173-BH174)/$N$3*1000</f>
        <v>7.477623928709213</v>
      </c>
      <c r="BM196" s="32" t="s">
        <v>65</v>
      </c>
      <c r="BN196" s="21"/>
      <c r="BO196" s="29"/>
      <c r="BP196" s="29"/>
      <c r="BQ196" s="29"/>
      <c r="BR196" s="29"/>
      <c r="BS196" s="29"/>
      <c r="BT196" s="29"/>
      <c r="BU196" s="35" t="s">
        <v>23</v>
      </c>
      <c r="BW196" s="8" t="s">
        <v>10</v>
      </c>
      <c r="BX196" s="29">
        <f ca="1">CI188</f>
        <v>-45.20277500000001</v>
      </c>
      <c r="BY196" s="29">
        <f t="shared" ca="1" si="676"/>
        <v>-181.88649583333333</v>
      </c>
      <c r="BZ196" s="29">
        <f t="shared" ca="1" si="676"/>
        <v>127.75477083333331</v>
      </c>
      <c r="CA196" s="29">
        <f ca="1">MIN(BX196:BZ196)</f>
        <v>-181.88649583333333</v>
      </c>
      <c r="CB196" s="29">
        <f ca="1">MAX(BX196:BZ196)</f>
        <v>127.75477083333331</v>
      </c>
      <c r="CC196" s="33">
        <f ca="1">-CA196/0.9/(BZ173-BZ174)/$N$3*1000</f>
        <v>9.2226397799088744</v>
      </c>
      <c r="CD196" s="33">
        <f ca="1">CB196/0.9/(BZ173-BZ174)/$N$3*1000</f>
        <v>6.4778653641240433</v>
      </c>
      <c r="CE196" s="32" t="s">
        <v>65</v>
      </c>
      <c r="CF196" s="21"/>
      <c r="CG196" s="29"/>
      <c r="CH196" s="29"/>
      <c r="CI196" s="29"/>
      <c r="CJ196" s="29"/>
      <c r="CK196" s="29"/>
      <c r="CL196" s="29"/>
      <c r="CM196" s="35" t="s">
        <v>23</v>
      </c>
      <c r="CO196" s="8" t="s">
        <v>10</v>
      </c>
      <c r="CP196" s="29">
        <f ca="1">DA188</f>
        <v>-24.114025000000002</v>
      </c>
      <c r="CQ196" s="29">
        <f t="shared" ca="1" si="677"/>
        <v>-112.08152361111112</v>
      </c>
      <c r="CR196" s="29">
        <f t="shared" ca="1" si="677"/>
        <v>83.203298611111109</v>
      </c>
      <c r="CS196" s="29">
        <f ca="1">MIN(CP196:CR196)</f>
        <v>-112.08152361111112</v>
      </c>
      <c r="CT196" s="29">
        <f ca="1">MAX(CP196:CR196)</f>
        <v>83.203298611111109</v>
      </c>
      <c r="CU196" s="33">
        <f ca="1">-CS196/0.9/(CR173-CR174)/$N$3*1000</f>
        <v>5.6831460384822652</v>
      </c>
      <c r="CV196" s="33">
        <f ca="1">CT196/0.9/(CR173-CR174)/$N$3*1000</f>
        <v>4.2188621429796189</v>
      </c>
      <c r="CW196" s="32" t="s">
        <v>65</v>
      </c>
      <c r="CX196" s="21"/>
      <c r="CY196" s="29"/>
      <c r="CZ196" s="29"/>
      <c r="DA196" s="29"/>
      <c r="DB196" s="29"/>
      <c r="DC196" s="29"/>
      <c r="DD196" s="29"/>
      <c r="DE196" s="35" t="s">
        <v>23</v>
      </c>
      <c r="DG196" s="8" t="s">
        <v>10</v>
      </c>
      <c r="DH196" s="29">
        <f ca="1">DS188</f>
        <v>-7.8578250000000036</v>
      </c>
      <c r="DI196" s="29">
        <f t="shared" ca="1" si="678"/>
        <v>-102.35622361111112</v>
      </c>
      <c r="DJ196" s="29">
        <f t="shared" ca="1" si="678"/>
        <v>92.928598611111113</v>
      </c>
      <c r="DK196" s="29">
        <f ca="1">MIN(DH196:DJ196)</f>
        <v>-102.35622361111112</v>
      </c>
      <c r="DL196" s="29">
        <f ca="1">MAX(DH196:DJ196)</f>
        <v>92.928598611111113</v>
      </c>
      <c r="DM196" s="33">
        <f ca="1">-DK196/0.9/(DJ173-DJ174)/$N$3*1000</f>
        <v>5.1900201566480506</v>
      </c>
      <c r="DN196" s="33">
        <f ca="1">DL196/0.9/(DJ173-DJ174)/$N$3*1000</f>
        <v>4.7119880248138344</v>
      </c>
      <c r="DO196" s="32" t="s">
        <v>65</v>
      </c>
      <c r="DP196" s="21"/>
      <c r="DQ196" s="29"/>
      <c r="DR196" s="29"/>
      <c r="DS196" s="29"/>
      <c r="DT196" s="29"/>
      <c r="DU196" s="29"/>
      <c r="DV196" s="29"/>
    </row>
    <row r="197" spans="1:126">
      <c r="A197" s="8">
        <f>B173</f>
        <v>1</v>
      </c>
      <c r="C197" s="8" t="s">
        <v>66</v>
      </c>
      <c r="D197" s="29">
        <f ca="1">O192</f>
        <v>11.879947132241647</v>
      </c>
      <c r="E197" s="29">
        <f t="shared" ref="E197:F197" ca="1" si="679">P192</f>
        <v>13.717180411090871</v>
      </c>
      <c r="F197" s="29">
        <f t="shared" ca="1" si="679"/>
        <v>11.901692500692462</v>
      </c>
      <c r="G197" s="30"/>
      <c r="H197" s="29">
        <f ca="1">MAX(D197:F197)</f>
        <v>13.717180411090871</v>
      </c>
      <c r="I197" s="31"/>
      <c r="J197" s="33">
        <f ca="1">H197/0.9/(F173-F174)/$N$3*1000</f>
        <v>2.1638899139580929</v>
      </c>
      <c r="K197" s="29"/>
      <c r="L197" s="21"/>
      <c r="M197" s="29"/>
      <c r="N197" s="29"/>
      <c r="O197" s="29"/>
      <c r="P197" s="29"/>
      <c r="Q197" s="29"/>
      <c r="R197" s="29"/>
      <c r="S197" s="39">
        <f>T173</f>
        <v>1</v>
      </c>
      <c r="U197" s="8" t="s">
        <v>66</v>
      </c>
      <c r="V197" s="29">
        <f ca="1">AG192</f>
        <v>6.7188651627166465</v>
      </c>
      <c r="W197" s="29">
        <f t="shared" ref="W197:X197" ca="1" si="680">AH192</f>
        <v>14.961616605238889</v>
      </c>
      <c r="X197" s="29">
        <f t="shared" ca="1" si="680"/>
        <v>14.615681066789989</v>
      </c>
      <c r="Y197" s="30"/>
      <c r="Z197" s="29">
        <f ca="1">MAX(V197:X197)</f>
        <v>14.961616605238889</v>
      </c>
      <c r="AA197" s="31"/>
      <c r="AB197" s="33">
        <f ca="1">Z197/0.9/(X173-X174)/$N$3*1000</f>
        <v>2.3602001503463264</v>
      </c>
      <c r="AC197" s="29"/>
      <c r="AD197" s="21"/>
      <c r="AE197" s="29"/>
      <c r="AF197" s="29"/>
      <c r="AG197" s="29"/>
      <c r="AH197" s="29"/>
      <c r="AI197" s="29"/>
      <c r="AJ197" s="29"/>
      <c r="AK197" s="39">
        <f>AL173</f>
        <v>1</v>
      </c>
      <c r="AM197" s="8" t="s">
        <v>66</v>
      </c>
      <c r="AN197" s="29">
        <f ca="1">AY192</f>
        <v>13.425614626324595</v>
      </c>
      <c r="AO197" s="29">
        <f t="shared" ref="AO197:AP197" ca="1" si="681">AZ192</f>
        <v>16.331922934259264</v>
      </c>
      <c r="AP197" s="29">
        <f t="shared" ca="1" si="681"/>
        <v>8.6422020988683101</v>
      </c>
      <c r="AQ197" s="30"/>
      <c r="AR197" s="29">
        <f ca="1">MAX(AN197:AP197)</f>
        <v>16.331922934259264</v>
      </c>
      <c r="AS197" s="31"/>
      <c r="AT197" s="33">
        <f ca="1">AR197/0.9/(AP173-AP174)/$N$3*1000</f>
        <v>2.5763664436760156</v>
      </c>
      <c r="AU197" s="29"/>
      <c r="AV197" s="21"/>
      <c r="AW197" s="29"/>
      <c r="AX197" s="29"/>
      <c r="AY197" s="29"/>
      <c r="AZ197" s="29"/>
      <c r="BA197" s="29"/>
      <c r="BB197" s="29"/>
      <c r="BC197" s="39">
        <f>BD173</f>
        <v>1</v>
      </c>
      <c r="BE197" s="8" t="s">
        <v>66</v>
      </c>
      <c r="BF197" s="29">
        <f ca="1">BQ192</f>
        <v>26.900699303501796</v>
      </c>
      <c r="BG197" s="29">
        <f t="shared" ref="BG197:BH197" ca="1" si="682">BR192</f>
        <v>90.794195312499994</v>
      </c>
      <c r="BH197" s="29">
        <f t="shared" ca="1" si="682"/>
        <v>128.96272031250001</v>
      </c>
      <c r="BI197" s="30"/>
      <c r="BJ197" s="29">
        <f ca="1">MAX(BF197:BH197)</f>
        <v>128.96272031250001</v>
      </c>
      <c r="BK197" s="31"/>
      <c r="BL197" s="33">
        <f ca="1">BJ197/0.9/(BH173-BH174)/$N$3*1000</f>
        <v>6.5391150070271165</v>
      </c>
      <c r="BM197" s="29"/>
      <c r="BN197" s="21"/>
      <c r="BO197" s="29"/>
      <c r="BP197" s="29"/>
      <c r="BQ197" s="29"/>
      <c r="BR197" s="29"/>
      <c r="BS197" s="29"/>
      <c r="BT197" s="29"/>
      <c r="BU197" s="39">
        <f>BV173</f>
        <v>1</v>
      </c>
      <c r="BW197" s="8" t="s">
        <v>66</v>
      </c>
      <c r="BX197" s="29">
        <f ca="1">CI192</f>
        <v>44.253570222378002</v>
      </c>
      <c r="BY197" s="29">
        <f t="shared" ref="BY197:BZ197" ca="1" si="683">CJ192</f>
        <v>129.5140375</v>
      </c>
      <c r="BZ197" s="29">
        <f t="shared" ca="1" si="683"/>
        <v>127.75480416666673</v>
      </c>
      <c r="CA197" s="30"/>
      <c r="CB197" s="29">
        <f ca="1">MAX(BX197:BZ197)</f>
        <v>129.5140375</v>
      </c>
      <c r="CC197" s="31"/>
      <c r="CD197" s="33">
        <f ca="1">CB197/0.9/(BZ173-BZ174)/$N$3*1000</f>
        <v>6.5670698026895939</v>
      </c>
      <c r="CE197" s="29"/>
      <c r="CF197" s="21"/>
      <c r="CG197" s="29"/>
      <c r="CH197" s="29"/>
      <c r="CI197" s="29"/>
      <c r="CJ197" s="29"/>
      <c r="CK197" s="29"/>
      <c r="CL197" s="29"/>
      <c r="CM197" s="39">
        <f>CN173</f>
        <v>1</v>
      </c>
      <c r="CO197" s="8" t="s">
        <v>66</v>
      </c>
      <c r="CP197" s="29">
        <f ca="1">DA192</f>
        <v>42.190704268844186</v>
      </c>
      <c r="CQ197" s="29">
        <f t="shared" ref="CQ197:CR197" ca="1" si="684">DB192</f>
        <v>121.45540138888889</v>
      </c>
      <c r="CR197" s="29">
        <f t="shared" ca="1" si="684"/>
        <v>99.493562499999939</v>
      </c>
      <c r="CS197" s="30"/>
      <c r="CT197" s="29">
        <f ca="1">MAX(CP197:CR197)</f>
        <v>121.45540138888889</v>
      </c>
      <c r="CU197" s="31"/>
      <c r="CV197" s="33">
        <f ca="1">CT197/0.9/(CR173-CR174)/$N$3*1000</f>
        <v>6.1584528922937487</v>
      </c>
      <c r="CW197" s="29"/>
      <c r="CX197" s="21"/>
      <c r="CY197" s="29"/>
      <c r="CZ197" s="29"/>
      <c r="DA197" s="29"/>
      <c r="DB197" s="29"/>
      <c r="DC197" s="29"/>
      <c r="DD197" s="29"/>
      <c r="DE197" s="39">
        <f>DF173</f>
        <v>1</v>
      </c>
      <c r="DG197" s="8" t="s">
        <v>66</v>
      </c>
      <c r="DH197" s="29">
        <f ca="1">DS192</f>
        <v>42.190704268844186</v>
      </c>
      <c r="DI197" s="29">
        <f t="shared" ref="DI197:DJ197" ca="1" si="685">DT192</f>
        <v>121.45540138888889</v>
      </c>
      <c r="DJ197" s="29">
        <f t="shared" ca="1" si="685"/>
        <v>92.928695833333308</v>
      </c>
      <c r="DK197" s="30"/>
      <c r="DL197" s="29">
        <f ca="1">MAX(DH197:DJ197)</f>
        <v>121.45540138888889</v>
      </c>
      <c r="DM197" s="31"/>
      <c r="DN197" s="33">
        <f ca="1">DL197/0.9/(DJ173-DJ174)/$N$3*1000</f>
        <v>6.1584528922937487</v>
      </c>
      <c r="DO197" s="29"/>
      <c r="DP197" s="21"/>
      <c r="DQ197" s="29"/>
      <c r="DR197" s="29"/>
      <c r="DS197" s="29"/>
      <c r="DT197" s="29"/>
      <c r="DU197" s="29"/>
      <c r="DV197" s="29"/>
    </row>
    <row r="198" spans="1:126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41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4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41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41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41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41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Spiegazioni</vt:lpstr>
      <vt:lpstr>Travi</vt:lpstr>
      <vt:lpstr>Tel-1x</vt:lpstr>
      <vt:lpstr>Tel-2x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2017-09-08T08:10:18Z</dcterms:modified>
</cp:coreProperties>
</file>